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690" yWindow="315" windowWidth="13365" windowHeight="10890"/>
  </bookViews>
  <sheets>
    <sheet name="Number" sheetId="1" r:id="rId1"/>
  </sheets>
  <calcPr calcId="145621"/>
</workbook>
</file>

<file path=xl/calcChain.xml><?xml version="1.0" encoding="utf-8"?>
<calcChain xmlns="http://schemas.openxmlformats.org/spreadsheetml/2006/main">
  <c r="R29" i="1" l="1"/>
  <c r="R30" i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28" i="1"/>
  <c r="R27" i="1"/>
  <c r="D18" i="1" l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C55" i="1" s="1"/>
  <c r="C56" i="1" s="1"/>
  <c r="U55" i="1"/>
  <c r="F55" i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Q55" i="1"/>
  <c r="Q56" i="1" s="1"/>
  <c r="X55" i="1"/>
  <c r="X56" i="1" s="1"/>
  <c r="S55" i="1"/>
  <c r="S56" i="1" s="1"/>
  <c r="L55" i="1"/>
  <c r="L56" i="1" s="1"/>
  <c r="I55" i="1"/>
  <c r="I56" i="1" s="1"/>
  <c r="T33" i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O55" i="1"/>
  <c r="M21" i="1"/>
  <c r="M22" i="1" s="1"/>
  <c r="M23" i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U56" i="1" l="1"/>
  <c r="V50" i="1"/>
  <c r="V51" i="1" s="1"/>
  <c r="V52" i="1" s="1"/>
  <c r="V53" i="1" s="1"/>
  <c r="V54" i="1" s="1"/>
  <c r="Y33" i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J21" i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O56" i="1"/>
  <c r="P2" i="1"/>
  <c r="P3" i="1" s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F56" i="1"/>
</calcChain>
</file>

<file path=xl/sharedStrings.xml><?xml version="1.0" encoding="utf-8"?>
<sst xmlns="http://schemas.openxmlformats.org/spreadsheetml/2006/main" count="50" uniqueCount="24">
  <si>
    <t>RI</t>
  </si>
  <si>
    <t>ME/NH</t>
  </si>
  <si>
    <t>CTLI</t>
  </si>
  <si>
    <t>DE</t>
  </si>
  <si>
    <t>MA South</t>
  </si>
  <si>
    <t>MA North</t>
  </si>
  <si>
    <t>NC Pamlico Sound</t>
  </si>
  <si>
    <t>NEAMAP</t>
  </si>
  <si>
    <t>Median</t>
  </si>
  <si>
    <t>SEAMAP</t>
  </si>
  <si>
    <t>2011/median</t>
  </si>
  <si>
    <t>Possibly impacted by Hurricane Irene</t>
  </si>
  <si>
    <t>Average of Fo</t>
  </si>
  <si>
    <t>NEFSC</t>
  </si>
  <si>
    <t>SE</t>
  </si>
  <si>
    <t>Weighted CPUE
NC Pamlico Sound</t>
  </si>
  <si>
    <t>Years Ago</t>
  </si>
  <si>
    <t>Srtat Mean
ME/NH
Inshore</t>
  </si>
  <si>
    <t>MA North
Inshore</t>
  </si>
  <si>
    <t>MA South
Inshore</t>
  </si>
  <si>
    <t>URI Nar Bay
Avg of 2 fixed points</t>
  </si>
  <si>
    <t>CT
Long Island
Sound</t>
  </si>
  <si>
    <t>per NM
DE Bay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</si>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</sst>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2"/>
      <color rgb="FF002288"/>
      <name val="Arial"/>
      <family val="2"/>
    </font>
    <font>
      <sz val="10"/>
      <name val="Arial"/>
      <family val="2"/>
    </font>
    <font>
      <sz val="10"/>
      <color theme="1"/>
      <name val="Courier New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9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8" applyNumberFormat="0" applyAlignment="0" applyProtection="0"/>
    <xf numFmtId="0" fontId="31" fillId="7" borderId="9" applyNumberFormat="0" applyAlignment="0" applyProtection="0"/>
    <xf numFmtId="0" fontId="32" fillId="7" borderId="8" applyNumberFormat="0" applyAlignment="0" applyProtection="0"/>
    <xf numFmtId="0" fontId="33" fillId="0" borderId="10" applyNumberFormat="0" applyFill="0" applyAlignment="0" applyProtection="0"/>
    <xf numFmtId="0" fontId="34" fillId="8" borderId="11" applyNumberFormat="0" applyAlignment="0" applyProtection="0"/>
    <xf numFmtId="0" fontId="35" fillId="0" borderId="0" applyNumberFormat="0" applyFill="0" applyBorder="0" applyAlignment="0" applyProtection="0"/>
    <xf numFmtId="0" fontId="23" fillId="9" borderId="12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38" fillId="33" borderId="0" applyNumberFormat="0" applyBorder="0" applyAlignment="0" applyProtection="0"/>
  </cellStyleXfs>
  <cellXfs count="32">
    <xf numFmtId="0" fontId="0" fillId="0" borderId="0" xfId="0"/>
    <xf numFmtId="0" fontId="0" fillId="0" borderId="0" xfId="0"/>
    <xf numFmtId="0" fontId="3" fillId="0" borderId="0" xfId="0" applyFont="1" applyAlignment="1">
      <alignment vertical="center" wrapText="1"/>
    </xf>
    <xf numFmtId="0" fontId="0" fillId="2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4" fontId="2" fillId="0" borderId="0" xfId="0" applyNumberFormat="1" applyFont="1" applyFill="1"/>
    <xf numFmtId="4" fontId="0" fillId="0" borderId="0" xfId="0" applyNumberFormat="1" applyFill="1"/>
    <xf numFmtId="0" fontId="0" fillId="0" borderId="0" xfId="0" applyFill="1" applyAlignment="1">
      <alignment horizontal="center" wrapText="1"/>
    </xf>
    <xf numFmtId="4" fontId="0" fillId="0" borderId="0" xfId="0" applyNumberFormat="1" applyAlignment="1">
      <alignment wrapText="1"/>
    </xf>
    <xf numFmtId="4" fontId="0" fillId="2" borderId="0" xfId="0" applyNumberFormat="1" applyFill="1" applyAlignment="1">
      <alignment wrapText="1"/>
    </xf>
    <xf numFmtId="4" fontId="0" fillId="34" borderId="0" xfId="0" applyNumberFormat="1" applyFill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0" xfId="0" applyNumberFormat="1"/>
    <xf numFmtId="4" fontId="3" fillId="0" borderId="0" xfId="0" applyNumberFormat="1" applyFont="1" applyAlignment="1">
      <alignment vertical="center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0" fillId="0" borderId="3" xfId="0" applyNumberFormat="1" applyBorder="1" applyAlignment="1">
      <alignment vertical="top"/>
    </xf>
    <xf numFmtId="4" fontId="23" fillId="0" borderId="3" xfId="44" applyNumberFormat="1" applyBorder="1" applyAlignment="1">
      <alignment vertical="top"/>
    </xf>
    <xf numFmtId="4" fontId="5" fillId="0" borderId="0" xfId="2" applyNumberFormat="1"/>
    <xf numFmtId="4" fontId="4" fillId="0" borderId="0" xfId="1" applyNumberFormat="1"/>
    <xf numFmtId="4" fontId="1" fillId="0" borderId="2" xfId="0" applyNumberFormat="1" applyFont="1" applyFill="1" applyBorder="1" applyAlignment="1">
      <alignment vertical="top" wrapText="1"/>
    </xf>
    <xf numFmtId="4" fontId="0" fillId="0" borderId="4" xfId="0" applyNumberFormat="1" applyBorder="1" applyAlignment="1">
      <alignment vertical="top"/>
    </xf>
    <xf numFmtId="4" fontId="23" fillId="0" borderId="4" xfId="44" applyNumberFormat="1" applyBorder="1" applyAlignment="1">
      <alignment vertical="top"/>
    </xf>
    <xf numFmtId="4" fontId="0" fillId="2" borderId="0" xfId="0" applyNumberFormat="1" applyFill="1"/>
    <xf numFmtId="1" fontId="0" fillId="0" borderId="0" xfId="0" applyNumberFormat="1" applyAlignment="1">
      <alignment wrapText="1"/>
    </xf>
    <xf numFmtId="1" fontId="0" fillId="0" borderId="0" xfId="0" applyNumberFormat="1"/>
    <xf numFmtId="1" fontId="0" fillId="2" borderId="0" xfId="0" applyNumberFormat="1" applyFill="1"/>
    <xf numFmtId="1" fontId="0" fillId="35" borderId="0" xfId="0" applyNumberFormat="1" applyFill="1"/>
    <xf numFmtId="4" fontId="0" fillId="35" borderId="0" xfId="0" applyNumberFormat="1" applyFill="1"/>
    <xf numFmtId="0" fontId="0" fillId="35" borderId="0" xfId="0" applyFill="1"/>
  </cellXfs>
  <cellStyles count="85">
    <cellStyle name="20% - Accent1" xfId="21" builtinId="30" customBuiltin="1"/>
    <cellStyle name="20% - Accent1 2" xfId="62"/>
    <cellStyle name="20% - Accent2" xfId="25" builtinId="34" customBuiltin="1"/>
    <cellStyle name="20% - Accent2 2" xfId="66"/>
    <cellStyle name="20% - Accent3" xfId="29" builtinId="38" customBuiltin="1"/>
    <cellStyle name="20% - Accent3 2" xfId="70"/>
    <cellStyle name="20% - Accent4" xfId="33" builtinId="42" customBuiltin="1"/>
    <cellStyle name="20% - Accent4 2" xfId="74"/>
    <cellStyle name="20% - Accent5" xfId="37" builtinId="46" customBuiltin="1"/>
    <cellStyle name="20% - Accent5 2" xfId="78"/>
    <cellStyle name="20% - Accent6" xfId="41" builtinId="50" customBuiltin="1"/>
    <cellStyle name="20% - Accent6 2" xfId="82"/>
    <cellStyle name="40% - Accent1" xfId="22" builtinId="31" customBuiltin="1"/>
    <cellStyle name="40% - Accent1 2" xfId="63"/>
    <cellStyle name="40% - Accent2" xfId="26" builtinId="35" customBuiltin="1"/>
    <cellStyle name="40% - Accent2 2" xfId="67"/>
    <cellStyle name="40% - Accent3" xfId="30" builtinId="39" customBuiltin="1"/>
    <cellStyle name="40% - Accent3 2" xfId="71"/>
    <cellStyle name="40% - Accent4" xfId="34" builtinId="43" customBuiltin="1"/>
    <cellStyle name="40% - Accent4 2" xfId="75"/>
    <cellStyle name="40% - Accent5" xfId="38" builtinId="47" customBuiltin="1"/>
    <cellStyle name="40% - Accent5 2" xfId="79"/>
    <cellStyle name="40% - Accent6" xfId="42" builtinId="51" customBuiltin="1"/>
    <cellStyle name="40% - Accent6 2" xfId="83"/>
    <cellStyle name="60% - Accent1" xfId="23" builtinId="32" customBuiltin="1"/>
    <cellStyle name="60% - Accent1 2" xfId="64"/>
    <cellStyle name="60% - Accent2" xfId="27" builtinId="36" customBuiltin="1"/>
    <cellStyle name="60% - Accent2 2" xfId="68"/>
    <cellStyle name="60% - Accent3" xfId="31" builtinId="40" customBuiltin="1"/>
    <cellStyle name="60% - Accent3 2" xfId="72"/>
    <cellStyle name="60% - Accent4" xfId="35" builtinId="44" customBuiltin="1"/>
    <cellStyle name="60% - Accent4 2" xfId="76"/>
    <cellStyle name="60% - Accent5" xfId="39" builtinId="48" customBuiltin="1"/>
    <cellStyle name="60% - Accent5 2" xfId="80"/>
    <cellStyle name="60% - Accent6" xfId="43" builtinId="52" customBuiltin="1"/>
    <cellStyle name="60% - Accent6 2" xfId="84"/>
    <cellStyle name="Accent1" xfId="20" builtinId="29" customBuiltin="1"/>
    <cellStyle name="Accent1 2" xfId="61"/>
    <cellStyle name="Accent2" xfId="24" builtinId="33" customBuiltin="1"/>
    <cellStyle name="Accent2 2" xfId="65"/>
    <cellStyle name="Accent3" xfId="28" builtinId="37" customBuiltin="1"/>
    <cellStyle name="Accent3 2" xfId="69"/>
    <cellStyle name="Accent4" xfId="32" builtinId="41" customBuiltin="1"/>
    <cellStyle name="Accent4 2" xfId="73"/>
    <cellStyle name="Accent5" xfId="36" builtinId="45" customBuiltin="1"/>
    <cellStyle name="Accent5 2" xfId="77"/>
    <cellStyle name="Accent6" xfId="40" builtinId="49" customBuiltin="1"/>
    <cellStyle name="Accent6 2" xfId="81"/>
    <cellStyle name="Bad" xfId="9" builtinId="27" customBuiltin="1"/>
    <cellStyle name="Bad 2" xfId="50"/>
    <cellStyle name="Calculation" xfId="13" builtinId="22" customBuiltin="1"/>
    <cellStyle name="Calculation 2" xfId="54"/>
    <cellStyle name="Check Cell" xfId="15" builtinId="23" customBuiltin="1"/>
    <cellStyle name="Check Cell 2" xfId="56"/>
    <cellStyle name="Explanatory Text" xfId="18" builtinId="53" customBuiltin="1"/>
    <cellStyle name="Explanatory Text 2" xfId="59"/>
    <cellStyle name="Good" xfId="8" builtinId="26" customBuiltin="1"/>
    <cellStyle name="Good 2" xfId="49"/>
    <cellStyle name="Heading 1" xfId="4" builtinId="16" customBuiltin="1"/>
    <cellStyle name="Heading 1 2" xfId="45"/>
    <cellStyle name="Heading 2" xfId="5" builtinId="17" customBuiltin="1"/>
    <cellStyle name="Heading 2 2" xfId="46"/>
    <cellStyle name="Heading 3" xfId="6" builtinId="18" customBuiltin="1"/>
    <cellStyle name="Heading 3 2" xfId="47"/>
    <cellStyle name="Heading 4" xfId="7" builtinId="19" customBuiltin="1"/>
    <cellStyle name="Heading 4 2" xfId="48"/>
    <cellStyle name="Input" xfId="11" builtinId="20" customBuiltin="1"/>
    <cellStyle name="Input 2" xfId="52"/>
    <cellStyle name="Linked Cell" xfId="14" builtinId="24" customBuiltin="1"/>
    <cellStyle name="Linked Cell 2" xfId="55"/>
    <cellStyle name="Neutral" xfId="10" builtinId="28" customBuiltin="1"/>
    <cellStyle name="Neutral 2" xfId="51"/>
    <cellStyle name="Normal" xfId="0" builtinId="0"/>
    <cellStyle name="Normal 2" xfId="1"/>
    <cellStyle name="Normal 3" xfId="2"/>
    <cellStyle name="Normal 4" xfId="44"/>
    <cellStyle name="Note" xfId="17" builtinId="10" customBuiltin="1"/>
    <cellStyle name="Note 2" xfId="58"/>
    <cellStyle name="Output" xfId="12" builtinId="21" customBuiltin="1"/>
    <cellStyle name="Output 2" xfId="53"/>
    <cellStyle name="Title" xfId="3" builtinId="15" customBuiltin="1"/>
    <cellStyle name="Total" xfId="19" builtinId="25" customBuiltin="1"/>
    <cellStyle name="Total 2" xfId="60"/>
    <cellStyle name="Warning Text" xfId="16" builtinId="11" customBuiltin="1"/>
    <cellStyle name="Warning Text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203062</xdr:colOff>
      <xdr:row>1</xdr:row>
      <xdr:rowOff>20468</xdr:rowOff>
    </xdr:from>
    <xdr:to>
      <xdr:col>36</xdr:col>
      <xdr:colOff>284403</xdr:colOff>
      <xdr:row>32</xdr:row>
      <xdr:rowOff>122045</xdr:rowOff>
    </xdr:to>
    <xdr:grpSp>
      <xdr:nvGrpSpPr>
        <xdr:cNvPr id="9" name="Group 8"/>
        <xdr:cNvGrpSpPr/>
      </xdr:nvGrpSpPr>
      <xdr:grpSpPr>
        <a:xfrm>
          <a:off x="17688241" y="1394789"/>
          <a:ext cx="6204555" cy="6007077"/>
          <a:chOff x="16278330" y="15107649"/>
          <a:chExt cx="6158501" cy="6007077"/>
        </a:xfrm>
      </xdr:grpSpPr>
      <xdr:grpSp>
        <xdr:nvGrpSpPr>
          <xdr:cNvPr id="7" name="Group 6"/>
          <xdr:cNvGrpSpPr/>
        </xdr:nvGrpSpPr>
        <xdr:grpSpPr>
          <a:xfrm>
            <a:off x="16278330" y="15107649"/>
            <a:ext cx="6158501" cy="6007077"/>
            <a:chOff x="16278330" y="15107649"/>
            <a:chExt cx="6158501" cy="6007077"/>
          </a:xfrm>
        </xdr:grpSpPr>
        <xdr:pic>
          <xdr:nvPicPr>
            <xdr:cNvPr id="2" name="Picture 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278330" y="15107649"/>
              <a:ext cx="6158501" cy="6007077"/>
            </a:xfrm>
            <a:prstGeom prst="rect">
              <a:avLst/>
            </a:prstGeom>
          </xdr:spPr>
        </xdr:pic>
        <xdr:cxnSp macro="">
          <xdr:nvCxnSpPr>
            <xdr:cNvPr id="6" name="Straight Connector 5"/>
            <xdr:cNvCxnSpPr/>
          </xdr:nvCxnSpPr>
          <xdr:spPr>
            <a:xfrm>
              <a:off x="17269544" y="18654346"/>
              <a:ext cx="4931019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" name="TextBox 7"/>
          <xdr:cNvSpPr txBox="1"/>
        </xdr:nvSpPr>
        <xdr:spPr>
          <a:xfrm>
            <a:off x="17496694" y="18427211"/>
            <a:ext cx="710711" cy="22713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Median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zoomScale="70" zoomScaleNormal="70" workbookViewId="0">
      <selection activeCell="F65" sqref="F65"/>
    </sheetView>
  </sheetViews>
  <sheetFormatPr defaultRowHeight="15" x14ac:dyDescent="0.25"/>
  <cols>
    <col min="1" max="1" width="6.85546875" style="27" customWidth="1"/>
    <col min="2" max="2" width="14.140625" style="27" customWidth="1"/>
    <col min="3" max="3" width="10" style="1" customWidth="1"/>
    <col min="4" max="4" width="8.5703125" style="1" customWidth="1"/>
    <col min="5" max="5" width="7.7109375" style="4" customWidth="1"/>
    <col min="7" max="7" width="9.140625" style="1"/>
    <col min="8" max="8" width="9.140625" style="4"/>
    <col min="9" max="9" width="11.42578125" customWidth="1"/>
    <col min="10" max="10" width="11.42578125" style="1" customWidth="1"/>
    <col min="11" max="11" width="11.42578125" style="4" customWidth="1"/>
    <col min="12" max="13" width="10.5703125" style="1" customWidth="1"/>
    <col min="14" max="14" width="10.5703125" style="4" customWidth="1"/>
    <col min="16" max="16" width="9.140625" style="1"/>
    <col min="17" max="18" width="9.140625" style="6"/>
    <col min="20" max="20" width="9.5703125" style="1" bestFit="1" customWidth="1"/>
    <col min="21" max="21" width="11.5703125" customWidth="1"/>
    <col min="22" max="22" width="9.140625" style="1"/>
    <col min="23" max="23" width="9.140625" style="4"/>
    <col min="24" max="24" width="17.42578125" customWidth="1"/>
    <col min="26" max="26" width="9.140625" style="4"/>
  </cols>
  <sheetData>
    <row r="1" spans="1:28" s="5" customFormat="1" ht="108" customHeight="1" x14ac:dyDescent="0.25">
      <c r="A1" s="26" t="s">
        <v>16</v>
      </c>
      <c r="B1" s="26" t="s">
        <v>23</v>
      </c>
      <c r="C1" s="11" t="s">
        <v>13</v>
      </c>
      <c r="D1" s="11" t="s">
        <v>8</v>
      </c>
      <c r="E1" s="11" t="s">
        <v>14</v>
      </c>
      <c r="F1" s="10" t="s">
        <v>17</v>
      </c>
      <c r="G1" s="10" t="s">
        <v>8</v>
      </c>
      <c r="H1" s="12" t="s">
        <v>14</v>
      </c>
      <c r="I1" s="11" t="s">
        <v>18</v>
      </c>
      <c r="J1" s="11" t="s">
        <v>8</v>
      </c>
      <c r="K1" s="11" t="s">
        <v>14</v>
      </c>
      <c r="L1" s="10" t="s">
        <v>19</v>
      </c>
      <c r="M1" s="10" t="s">
        <v>8</v>
      </c>
      <c r="N1" s="10" t="s">
        <v>14</v>
      </c>
      <c r="O1" s="11" t="s">
        <v>20</v>
      </c>
      <c r="P1" s="11" t="s">
        <v>8</v>
      </c>
      <c r="Q1" s="13" t="s">
        <v>21</v>
      </c>
      <c r="R1" s="13" t="s">
        <v>8</v>
      </c>
      <c r="S1" s="11" t="s">
        <v>22</v>
      </c>
      <c r="T1" s="11" t="s">
        <v>8</v>
      </c>
      <c r="U1" s="10" t="s">
        <v>7</v>
      </c>
      <c r="V1" s="10" t="s">
        <v>8</v>
      </c>
      <c r="W1" s="10" t="s">
        <v>14</v>
      </c>
      <c r="X1" s="10" t="s">
        <v>15</v>
      </c>
      <c r="Y1" s="10" t="s">
        <v>8</v>
      </c>
      <c r="Z1" s="10" t="s">
        <v>14</v>
      </c>
      <c r="AA1" s="10" t="s">
        <v>9</v>
      </c>
      <c r="AB1" s="10"/>
    </row>
    <row r="2" spans="1:28" x14ac:dyDescent="0.25">
      <c r="A2" s="27">
        <v>53</v>
      </c>
      <c r="B2" s="27">
        <v>1959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>
        <v>3.2479166666666668</v>
      </c>
      <c r="P2" s="14">
        <f>O55</f>
        <v>41.770833333333336</v>
      </c>
      <c r="Q2" s="8"/>
      <c r="R2" s="8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25">
      <c r="A3" s="27">
        <v>52</v>
      </c>
      <c r="B3" s="27">
        <v>1960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>
        <v>1.1347222222222224</v>
      </c>
      <c r="P3" s="14">
        <f>P2</f>
        <v>41.770833333333336</v>
      </c>
      <c r="Q3" s="8"/>
      <c r="R3" s="8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x14ac:dyDescent="0.25">
      <c r="A4" s="27">
        <v>51</v>
      </c>
      <c r="B4" s="27">
        <v>1961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>
        <v>1.9215277777777779</v>
      </c>
      <c r="P4" s="14">
        <f t="shared" ref="P4:P54" si="0">P3</f>
        <v>41.770833333333336</v>
      </c>
      <c r="Q4" s="8"/>
      <c r="R4" s="8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x14ac:dyDescent="0.25">
      <c r="A5" s="27">
        <v>50</v>
      </c>
      <c r="B5" s="27">
        <v>1962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>
        <v>0.625</v>
      </c>
      <c r="P5" s="14">
        <f t="shared" si="0"/>
        <v>41.770833333333336</v>
      </c>
      <c r="Q5" s="8"/>
      <c r="R5" s="8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x14ac:dyDescent="0.25">
      <c r="A6" s="27">
        <v>49</v>
      </c>
      <c r="B6" s="27">
        <v>1963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>
        <v>0.72361111111111109</v>
      </c>
      <c r="P6" s="14">
        <f t="shared" si="0"/>
        <v>41.770833333333336</v>
      </c>
      <c r="Q6" s="8"/>
      <c r="R6" s="8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25">
      <c r="A7" s="27">
        <v>48</v>
      </c>
      <c r="B7" s="27">
        <v>1964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>
        <v>2.4715277777777773</v>
      </c>
      <c r="P7" s="14">
        <f t="shared" si="0"/>
        <v>41.770833333333336</v>
      </c>
      <c r="Q7" s="8"/>
      <c r="R7" s="8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25">
      <c r="A8" s="27">
        <v>47</v>
      </c>
      <c r="B8" s="27">
        <v>1965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3.5020833333333332</v>
      </c>
      <c r="P8" s="14">
        <f t="shared" si="0"/>
        <v>41.770833333333336</v>
      </c>
      <c r="Q8" s="8"/>
      <c r="R8" s="8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5">
      <c r="A9" s="27">
        <v>46</v>
      </c>
      <c r="B9" s="27">
        <v>1966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v>0.67222222222222228</v>
      </c>
      <c r="P9" s="14">
        <f t="shared" si="0"/>
        <v>41.770833333333336</v>
      </c>
      <c r="Q9" s="8"/>
      <c r="R9" s="8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27">
        <v>45</v>
      </c>
      <c r="B10" s="27">
        <v>1967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v>3.9631944444444449</v>
      </c>
      <c r="P10" s="14">
        <f t="shared" si="0"/>
        <v>41.770833333333336</v>
      </c>
      <c r="Q10" s="8"/>
      <c r="R10" s="8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25">
      <c r="A11" s="27">
        <v>44</v>
      </c>
      <c r="B11" s="27">
        <v>1968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1.3312499999999998</v>
      </c>
      <c r="P11" s="14">
        <f t="shared" si="0"/>
        <v>41.770833333333336</v>
      </c>
      <c r="Q11" s="8"/>
      <c r="R11" s="8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A12" s="27">
        <v>43</v>
      </c>
      <c r="B12" s="27">
        <v>1969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2.7027777777777775</v>
      </c>
      <c r="P12" s="14">
        <f t="shared" si="0"/>
        <v>41.770833333333336</v>
      </c>
      <c r="Q12" s="8"/>
      <c r="R12" s="8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25">
      <c r="A13" s="27">
        <v>42</v>
      </c>
      <c r="B13" s="27">
        <v>1970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4.8631944444444448</v>
      </c>
      <c r="P13" s="14">
        <f t="shared" si="0"/>
        <v>41.770833333333336</v>
      </c>
      <c r="Q13" s="8"/>
      <c r="R13" s="8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x14ac:dyDescent="0.25">
      <c r="A14" s="27">
        <v>41</v>
      </c>
      <c r="B14" s="27">
        <v>1971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7.4972222222222218</v>
      </c>
      <c r="P14" s="14">
        <f t="shared" si="0"/>
        <v>41.770833333333336</v>
      </c>
      <c r="Q14" s="8"/>
      <c r="R14" s="8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x14ac:dyDescent="0.25">
      <c r="A15" s="27">
        <v>40</v>
      </c>
      <c r="B15" s="27">
        <v>1972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4.7027777777777775</v>
      </c>
      <c r="P15" s="14">
        <f t="shared" si="0"/>
        <v>41.770833333333336</v>
      </c>
      <c r="Q15" s="8"/>
      <c r="R15" s="8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5">
      <c r="A16" s="27">
        <v>39</v>
      </c>
      <c r="B16" s="27">
        <v>1973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1.8763888888888889</v>
      </c>
      <c r="P16" s="14">
        <f t="shared" si="0"/>
        <v>41.770833333333336</v>
      </c>
      <c r="Q16" s="8"/>
      <c r="R16" s="8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x14ac:dyDescent="0.25">
      <c r="A17" s="27">
        <v>38</v>
      </c>
      <c r="B17" s="27">
        <v>1974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18.943055555555556</v>
      </c>
      <c r="P17" s="14">
        <f t="shared" si="0"/>
        <v>41.770833333333336</v>
      </c>
      <c r="Q17" s="8"/>
      <c r="R17" s="8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x14ac:dyDescent="0.25">
      <c r="A18" s="27">
        <v>37</v>
      </c>
      <c r="B18" s="27">
        <v>1975</v>
      </c>
      <c r="C18" s="14">
        <v>45.0929</v>
      </c>
      <c r="D18" s="14">
        <f>MEDIAN(C18:C54)</f>
        <v>184.46444592475606</v>
      </c>
      <c r="E18" s="14">
        <v>10.719200000000001</v>
      </c>
      <c r="F18" s="14"/>
      <c r="G18" s="14"/>
      <c r="H18" s="14"/>
      <c r="I18" s="14"/>
      <c r="J18" s="14"/>
      <c r="K18" s="14"/>
      <c r="L18" s="14"/>
      <c r="M18" s="14"/>
      <c r="N18" s="14"/>
      <c r="O18" s="14">
        <v>19.729166666666664</v>
      </c>
      <c r="P18" s="14">
        <f t="shared" si="0"/>
        <v>41.770833333333336</v>
      </c>
      <c r="Q18" s="8"/>
      <c r="R18" s="8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25">
      <c r="A19" s="27">
        <v>36</v>
      </c>
      <c r="B19" s="27">
        <v>1976</v>
      </c>
      <c r="C19" s="14">
        <v>139.35919999999999</v>
      </c>
      <c r="D19" s="14">
        <f>D18</f>
        <v>184.46444592475606</v>
      </c>
      <c r="E19" s="14">
        <v>32.798099999999998</v>
      </c>
      <c r="F19" s="14"/>
      <c r="G19" s="14"/>
      <c r="H19" s="14"/>
      <c r="I19" s="14"/>
      <c r="J19" s="14"/>
      <c r="K19" s="14"/>
      <c r="L19" s="14"/>
      <c r="M19" s="14"/>
      <c r="N19" s="14"/>
      <c r="O19" s="14">
        <v>43.135416666666664</v>
      </c>
      <c r="P19" s="14">
        <f t="shared" si="0"/>
        <v>41.770833333333336</v>
      </c>
      <c r="Q19" s="8"/>
      <c r="R19" s="8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25">
      <c r="A20" s="27">
        <v>35</v>
      </c>
      <c r="B20" s="27">
        <v>1977</v>
      </c>
      <c r="C20" s="14">
        <v>81.540199999999999</v>
      </c>
      <c r="D20" s="14">
        <f t="shared" ref="D20:D54" si="1">D19</f>
        <v>184.46444592475606</v>
      </c>
      <c r="E20" s="14">
        <v>19.6982</v>
      </c>
      <c r="F20" s="14"/>
      <c r="G20" s="14"/>
      <c r="H20" s="14"/>
      <c r="I20" s="14"/>
      <c r="J20" s="14"/>
      <c r="K20" s="14"/>
      <c r="L20" s="14"/>
      <c r="M20" s="14"/>
      <c r="N20" s="14"/>
      <c r="O20" s="14">
        <v>4.0034722222222214</v>
      </c>
      <c r="P20" s="14">
        <f t="shared" si="0"/>
        <v>41.770833333333336</v>
      </c>
      <c r="Q20" s="8"/>
      <c r="R20" s="8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5">
      <c r="A21" s="27">
        <v>34</v>
      </c>
      <c r="B21" s="27">
        <v>1978</v>
      </c>
      <c r="C21" s="14">
        <v>136.08009999999999</v>
      </c>
      <c r="D21" s="14">
        <f t="shared" si="1"/>
        <v>184.46444592475606</v>
      </c>
      <c r="E21" s="14">
        <v>35.878599999999999</v>
      </c>
      <c r="F21" s="14"/>
      <c r="G21" s="14"/>
      <c r="H21" s="14"/>
      <c r="I21" s="15">
        <v>11.44</v>
      </c>
      <c r="J21" s="15">
        <f>I55</f>
        <v>62.260000000000005</v>
      </c>
      <c r="K21" s="15">
        <v>3.34</v>
      </c>
      <c r="L21" s="15">
        <v>223</v>
      </c>
      <c r="M21" s="15">
        <f>L55</f>
        <v>460.14</v>
      </c>
      <c r="N21" s="15">
        <v>41.4</v>
      </c>
      <c r="O21" s="14">
        <v>9.2465277777777786</v>
      </c>
      <c r="P21" s="14">
        <f t="shared" si="0"/>
        <v>41.770833333333336</v>
      </c>
      <c r="Q21" s="8"/>
      <c r="R21" s="8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5">
      <c r="A22" s="27">
        <v>33</v>
      </c>
      <c r="B22" s="27">
        <v>1979</v>
      </c>
      <c r="C22" s="14">
        <v>307.09449999999998</v>
      </c>
      <c r="D22" s="14">
        <f t="shared" si="1"/>
        <v>184.46444592475606</v>
      </c>
      <c r="E22" s="14">
        <v>75.165000000000006</v>
      </c>
      <c r="F22" s="14"/>
      <c r="G22" s="14"/>
      <c r="H22" s="14"/>
      <c r="I22" s="15">
        <v>7.8</v>
      </c>
      <c r="J22" s="15">
        <f>J21</f>
        <v>62.260000000000005</v>
      </c>
      <c r="K22" s="15">
        <v>2.9</v>
      </c>
      <c r="L22" s="15">
        <v>136.47</v>
      </c>
      <c r="M22" s="15">
        <f>M21</f>
        <v>460.14</v>
      </c>
      <c r="N22" s="15">
        <v>24.2</v>
      </c>
      <c r="O22" s="14">
        <v>11.666729797979798</v>
      </c>
      <c r="P22" s="14">
        <f t="shared" si="0"/>
        <v>41.770833333333336</v>
      </c>
      <c r="Q22" s="8"/>
      <c r="R22" s="8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x14ac:dyDescent="0.25">
      <c r="A23" s="27">
        <v>32</v>
      </c>
      <c r="B23" s="27">
        <v>1980</v>
      </c>
      <c r="C23" s="14">
        <v>299.50540000000001</v>
      </c>
      <c r="D23" s="14">
        <f t="shared" si="1"/>
        <v>184.46444592475606</v>
      </c>
      <c r="E23" s="14">
        <v>91.497900000000001</v>
      </c>
      <c r="F23" s="14"/>
      <c r="G23" s="14"/>
      <c r="H23" s="14"/>
      <c r="I23" s="15">
        <v>263.72000000000003</v>
      </c>
      <c r="J23" s="15">
        <f t="shared" ref="J23:J54" si="2">J22</f>
        <v>62.260000000000005</v>
      </c>
      <c r="K23" s="15">
        <v>109</v>
      </c>
      <c r="L23" s="15">
        <v>647.79</v>
      </c>
      <c r="M23" s="15">
        <f t="shared" ref="M23:M54" si="3">M22</f>
        <v>460.14</v>
      </c>
      <c r="N23" s="15">
        <v>258</v>
      </c>
      <c r="O23" s="14">
        <v>1.5298611111111111</v>
      </c>
      <c r="P23" s="14">
        <f t="shared" si="0"/>
        <v>41.770833333333336</v>
      </c>
      <c r="Q23" s="8"/>
      <c r="R23" s="8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x14ac:dyDescent="0.25">
      <c r="A24" s="27">
        <v>31</v>
      </c>
      <c r="B24" s="27">
        <v>1981</v>
      </c>
      <c r="C24" s="14">
        <v>255.90110000000001</v>
      </c>
      <c r="D24" s="14">
        <f t="shared" si="1"/>
        <v>184.46444592475606</v>
      </c>
      <c r="E24" s="14">
        <v>91.491399999999999</v>
      </c>
      <c r="F24" s="14"/>
      <c r="G24" s="14"/>
      <c r="H24" s="14"/>
      <c r="I24" s="15">
        <v>69.45</v>
      </c>
      <c r="J24" s="15">
        <f t="shared" si="2"/>
        <v>62.260000000000005</v>
      </c>
      <c r="K24" s="15">
        <v>17.5</v>
      </c>
      <c r="L24" s="15">
        <v>155</v>
      </c>
      <c r="M24" s="15">
        <f t="shared" si="3"/>
        <v>460.14</v>
      </c>
      <c r="N24" s="15">
        <v>41.5</v>
      </c>
      <c r="O24" s="14">
        <v>13.524696969696969</v>
      </c>
      <c r="P24" s="14">
        <f t="shared" si="0"/>
        <v>41.770833333333336</v>
      </c>
      <c r="Q24" s="8"/>
      <c r="R24" s="8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5">
      <c r="A25" s="27">
        <v>30</v>
      </c>
      <c r="B25" s="27">
        <v>1982</v>
      </c>
      <c r="C25" s="14">
        <v>98.333799999999997</v>
      </c>
      <c r="D25" s="14">
        <f t="shared" si="1"/>
        <v>184.46444592475606</v>
      </c>
      <c r="E25" s="14">
        <v>27.414300000000001</v>
      </c>
      <c r="F25" s="14"/>
      <c r="G25" s="14"/>
      <c r="H25" s="14"/>
      <c r="I25" s="15">
        <v>8.83</v>
      </c>
      <c r="J25" s="15">
        <f t="shared" si="2"/>
        <v>62.260000000000005</v>
      </c>
      <c r="K25" s="15">
        <v>2.06</v>
      </c>
      <c r="L25" s="15">
        <v>416.4</v>
      </c>
      <c r="M25" s="15">
        <f t="shared" si="3"/>
        <v>460.14</v>
      </c>
      <c r="N25" s="15">
        <v>206</v>
      </c>
      <c r="O25" s="14">
        <v>45.16319444444445</v>
      </c>
      <c r="P25" s="14">
        <f t="shared" si="0"/>
        <v>41.770833333333336</v>
      </c>
      <c r="Q25" s="8"/>
      <c r="R25" s="8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5">
      <c r="A26" s="27">
        <v>29</v>
      </c>
      <c r="B26" s="27">
        <v>1983</v>
      </c>
      <c r="C26" s="14">
        <v>434.07380000000001</v>
      </c>
      <c r="D26" s="14">
        <f t="shared" si="1"/>
        <v>184.46444592475606</v>
      </c>
      <c r="E26" s="14">
        <v>123.673</v>
      </c>
      <c r="F26" s="14"/>
      <c r="G26" s="14"/>
      <c r="H26" s="14"/>
      <c r="I26" s="15">
        <v>43.57</v>
      </c>
      <c r="J26" s="15">
        <f t="shared" si="2"/>
        <v>62.260000000000005</v>
      </c>
      <c r="K26" s="15">
        <v>15.9</v>
      </c>
      <c r="L26" s="15">
        <v>348.92</v>
      </c>
      <c r="M26" s="15">
        <f t="shared" si="3"/>
        <v>460.14</v>
      </c>
      <c r="N26" s="15">
        <v>50.6</v>
      </c>
      <c r="O26" s="14">
        <v>81.28402777777778</v>
      </c>
      <c r="P26" s="14">
        <f t="shared" si="0"/>
        <v>41.770833333333336</v>
      </c>
      <c r="Q26" s="8"/>
      <c r="R26" s="8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27">
        <v>28</v>
      </c>
      <c r="B27" s="27">
        <v>1984</v>
      </c>
      <c r="C27" s="14">
        <v>320.79849999999999</v>
      </c>
      <c r="D27" s="14">
        <f t="shared" si="1"/>
        <v>184.46444592475606</v>
      </c>
      <c r="E27" s="14">
        <v>116.05500000000001</v>
      </c>
      <c r="F27" s="14"/>
      <c r="G27" s="14"/>
      <c r="H27" s="14"/>
      <c r="I27" s="15">
        <v>19.399999999999999</v>
      </c>
      <c r="J27" s="15">
        <f t="shared" si="2"/>
        <v>62.260000000000005</v>
      </c>
      <c r="K27" s="15">
        <v>13.8</v>
      </c>
      <c r="L27" s="15">
        <v>108.39</v>
      </c>
      <c r="M27" s="15">
        <f t="shared" si="3"/>
        <v>460.14</v>
      </c>
      <c r="N27" s="15">
        <v>19.899999999999999</v>
      </c>
      <c r="O27" s="14">
        <v>50.548611111111107</v>
      </c>
      <c r="P27" s="14">
        <f t="shared" si="0"/>
        <v>41.770833333333336</v>
      </c>
      <c r="Q27" s="7">
        <v>51.93</v>
      </c>
      <c r="R27" s="7">
        <f>Q55</f>
        <v>154.65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25">
      <c r="A28" s="27">
        <v>27</v>
      </c>
      <c r="B28" s="27">
        <v>1985</v>
      </c>
      <c r="C28" s="14">
        <v>383.53370000000001</v>
      </c>
      <c r="D28" s="14">
        <f t="shared" si="1"/>
        <v>184.46444592475606</v>
      </c>
      <c r="E28" s="14">
        <v>100.625</v>
      </c>
      <c r="F28" s="14"/>
      <c r="G28" s="14"/>
      <c r="H28" s="14"/>
      <c r="I28" s="15">
        <v>85.4</v>
      </c>
      <c r="J28" s="15">
        <f t="shared" si="2"/>
        <v>62.260000000000005</v>
      </c>
      <c r="K28" s="15">
        <v>24.4</v>
      </c>
      <c r="L28" s="15">
        <v>172.3</v>
      </c>
      <c r="M28" s="15">
        <f t="shared" si="3"/>
        <v>460.14</v>
      </c>
      <c r="N28" s="15">
        <v>44.4</v>
      </c>
      <c r="O28" s="14">
        <v>33.261805555555554</v>
      </c>
      <c r="P28" s="14">
        <f t="shared" si="0"/>
        <v>41.770833333333336</v>
      </c>
      <c r="Q28" s="7">
        <v>89.72</v>
      </c>
      <c r="R28" s="7">
        <f>R27</f>
        <v>154.65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5">
      <c r="A29" s="27">
        <v>26</v>
      </c>
      <c r="B29" s="27">
        <v>1986</v>
      </c>
      <c r="C29" s="14">
        <v>170.52289999999999</v>
      </c>
      <c r="D29" s="14">
        <f t="shared" si="1"/>
        <v>184.46444592475606</v>
      </c>
      <c r="E29" s="14">
        <v>37.385899999999999</v>
      </c>
      <c r="F29" s="14"/>
      <c r="G29" s="14"/>
      <c r="H29" s="14"/>
      <c r="I29" s="15">
        <v>41.29</v>
      </c>
      <c r="J29" s="15">
        <f t="shared" si="2"/>
        <v>62.260000000000005</v>
      </c>
      <c r="K29" s="15">
        <v>16.8</v>
      </c>
      <c r="L29" s="15">
        <v>356.71</v>
      </c>
      <c r="M29" s="15">
        <f t="shared" si="3"/>
        <v>460.14</v>
      </c>
      <c r="N29" s="15">
        <v>80.599999999999994</v>
      </c>
      <c r="O29" s="14">
        <v>52.27430555555555</v>
      </c>
      <c r="P29" s="14">
        <f t="shared" si="0"/>
        <v>41.770833333333336</v>
      </c>
      <c r="Q29" s="7">
        <v>63.41</v>
      </c>
      <c r="R29" s="7">
        <f t="shared" ref="R29:R54" si="4">R28</f>
        <v>154.65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5">
      <c r="A30" s="27">
        <v>25</v>
      </c>
      <c r="B30" s="27">
        <v>1987</v>
      </c>
      <c r="C30" s="14">
        <v>117.462</v>
      </c>
      <c r="D30" s="14">
        <f t="shared" si="1"/>
        <v>184.46444592475606</v>
      </c>
      <c r="E30" s="14">
        <v>33.570099999999996</v>
      </c>
      <c r="F30" s="14"/>
      <c r="G30" s="14"/>
      <c r="H30" s="14"/>
      <c r="I30" s="15">
        <v>0.36</v>
      </c>
      <c r="J30" s="15">
        <f t="shared" si="2"/>
        <v>62.260000000000005</v>
      </c>
      <c r="K30" s="15">
        <v>0.19400000000000001</v>
      </c>
      <c r="L30" s="15">
        <v>21.42</v>
      </c>
      <c r="M30" s="15">
        <f t="shared" si="3"/>
        <v>460.14</v>
      </c>
      <c r="N30" s="15">
        <v>6.84</v>
      </c>
      <c r="O30" s="14">
        <v>41.793750000000003</v>
      </c>
      <c r="P30" s="14">
        <f t="shared" si="0"/>
        <v>41.770833333333336</v>
      </c>
      <c r="Q30" s="7">
        <v>60.09</v>
      </c>
      <c r="R30" s="7">
        <f t="shared" si="4"/>
        <v>154.65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5">
      <c r="A31" s="27">
        <v>24</v>
      </c>
      <c r="B31" s="27">
        <v>1988</v>
      </c>
      <c r="C31" s="14">
        <v>273.50420000000003</v>
      </c>
      <c r="D31" s="14">
        <f t="shared" si="1"/>
        <v>184.46444592475606</v>
      </c>
      <c r="E31" s="14">
        <v>48.661799999999999</v>
      </c>
      <c r="F31" s="14"/>
      <c r="G31" s="14"/>
      <c r="H31" s="14"/>
      <c r="I31" s="15">
        <v>11.49</v>
      </c>
      <c r="J31" s="15">
        <f t="shared" si="2"/>
        <v>62.260000000000005</v>
      </c>
      <c r="K31" s="15">
        <v>6.13</v>
      </c>
      <c r="L31" s="15">
        <v>1704.46</v>
      </c>
      <c r="M31" s="15">
        <f t="shared" si="3"/>
        <v>460.14</v>
      </c>
      <c r="N31" s="15">
        <v>373</v>
      </c>
      <c r="O31" s="14">
        <v>30.141666666666666</v>
      </c>
      <c r="P31" s="14">
        <f t="shared" si="0"/>
        <v>41.770833333333336</v>
      </c>
      <c r="Q31" s="7">
        <v>146.66999999999999</v>
      </c>
      <c r="R31" s="7">
        <f t="shared" si="4"/>
        <v>154.65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5">
      <c r="A32" s="27">
        <v>23</v>
      </c>
      <c r="B32" s="27">
        <v>1989</v>
      </c>
      <c r="C32" s="14">
        <v>379.1472</v>
      </c>
      <c r="D32" s="14">
        <f t="shared" si="1"/>
        <v>184.46444592475606</v>
      </c>
      <c r="E32" s="14">
        <v>145.30699999999999</v>
      </c>
      <c r="F32" s="14"/>
      <c r="G32" s="14"/>
      <c r="H32" s="14"/>
      <c r="I32" s="15">
        <v>2.92</v>
      </c>
      <c r="J32" s="15">
        <f t="shared" si="2"/>
        <v>62.260000000000005</v>
      </c>
      <c r="K32" s="15">
        <v>1.63</v>
      </c>
      <c r="L32" s="15">
        <v>139.55000000000001</v>
      </c>
      <c r="M32" s="15">
        <f t="shared" si="3"/>
        <v>460.14</v>
      </c>
      <c r="N32" s="15">
        <v>33.700000000000003</v>
      </c>
      <c r="O32" s="14">
        <v>102.19374999999999</v>
      </c>
      <c r="P32" s="14">
        <f t="shared" si="0"/>
        <v>41.770833333333336</v>
      </c>
      <c r="Q32" s="7">
        <v>174.87</v>
      </c>
      <c r="R32" s="7">
        <f t="shared" si="4"/>
        <v>154.65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5">
      <c r="A33" s="27">
        <v>22</v>
      </c>
      <c r="B33" s="27">
        <v>1990</v>
      </c>
      <c r="C33" s="14">
        <v>382.43540000000002</v>
      </c>
      <c r="D33" s="14">
        <f t="shared" si="1"/>
        <v>184.46444592475606</v>
      </c>
      <c r="E33" s="14">
        <v>86.647000000000006</v>
      </c>
      <c r="F33" s="14"/>
      <c r="G33" s="14"/>
      <c r="H33" s="14"/>
      <c r="I33" s="15">
        <v>384.82</v>
      </c>
      <c r="J33" s="15">
        <f t="shared" si="2"/>
        <v>62.260000000000005</v>
      </c>
      <c r="K33" s="15">
        <v>144</v>
      </c>
      <c r="L33" s="15">
        <v>299.14999999999998</v>
      </c>
      <c r="M33" s="15">
        <f t="shared" si="3"/>
        <v>460.14</v>
      </c>
      <c r="N33" s="15">
        <v>75.400000000000006</v>
      </c>
      <c r="O33" s="14">
        <v>75.456944444444446</v>
      </c>
      <c r="P33" s="14">
        <f t="shared" si="0"/>
        <v>41.770833333333336</v>
      </c>
      <c r="Q33" s="7">
        <v>154.65</v>
      </c>
      <c r="R33" s="7">
        <f t="shared" si="4"/>
        <v>154.65</v>
      </c>
      <c r="S33" s="16">
        <v>8.9258000000000006</v>
      </c>
      <c r="T33" s="17">
        <f>S55</f>
        <v>10.6632</v>
      </c>
      <c r="U33" s="14"/>
      <c r="V33" s="14"/>
      <c r="W33" s="14"/>
      <c r="X33" s="18">
        <v>2.59</v>
      </c>
      <c r="Y33" s="14">
        <f>X55</f>
        <v>1.9750000000000001</v>
      </c>
      <c r="Z33" s="19">
        <v>0.46</v>
      </c>
      <c r="AA33" s="14"/>
      <c r="AB33" s="14"/>
    </row>
    <row r="34" spans="1:28" x14ac:dyDescent="0.25">
      <c r="A34" s="27">
        <v>21</v>
      </c>
      <c r="B34" s="27">
        <v>1991</v>
      </c>
      <c r="C34" s="14">
        <v>190.05950000000001</v>
      </c>
      <c r="D34" s="14">
        <f t="shared" si="1"/>
        <v>184.46444592475606</v>
      </c>
      <c r="E34" s="14">
        <v>82.045100000000005</v>
      </c>
      <c r="F34" s="14"/>
      <c r="G34" s="14"/>
      <c r="H34" s="14"/>
      <c r="I34" s="15">
        <v>82.17</v>
      </c>
      <c r="J34" s="15">
        <f t="shared" si="2"/>
        <v>62.260000000000005</v>
      </c>
      <c r="K34" s="15">
        <v>28.1</v>
      </c>
      <c r="L34" s="15">
        <v>337.79</v>
      </c>
      <c r="M34" s="15">
        <f t="shared" si="3"/>
        <v>460.14</v>
      </c>
      <c r="N34" s="15">
        <v>79.5</v>
      </c>
      <c r="O34" s="14">
        <v>96.061805555555551</v>
      </c>
      <c r="P34" s="14">
        <f t="shared" si="0"/>
        <v>41.770833333333336</v>
      </c>
      <c r="Q34" s="7">
        <v>170.59</v>
      </c>
      <c r="R34" s="7">
        <f t="shared" si="4"/>
        <v>154.65</v>
      </c>
      <c r="S34" s="16">
        <v>6.0883000000000003</v>
      </c>
      <c r="T34" s="17">
        <f>T33</f>
        <v>10.6632</v>
      </c>
      <c r="U34" s="14"/>
      <c r="V34" s="14"/>
      <c r="W34" s="14"/>
      <c r="X34" s="18">
        <v>2.57</v>
      </c>
      <c r="Y34" s="14">
        <f>Y33</f>
        <v>1.9750000000000001</v>
      </c>
      <c r="Z34" s="19">
        <v>0.76</v>
      </c>
      <c r="AA34" s="14"/>
      <c r="AB34" s="14"/>
    </row>
    <row r="35" spans="1:28" x14ac:dyDescent="0.25">
      <c r="A35" s="27">
        <v>20</v>
      </c>
      <c r="B35" s="27">
        <v>1992</v>
      </c>
      <c r="C35" s="14">
        <v>249.77289999999999</v>
      </c>
      <c r="D35" s="14">
        <f t="shared" si="1"/>
        <v>184.46444592475606</v>
      </c>
      <c r="E35" s="14">
        <v>66.241399999999999</v>
      </c>
      <c r="F35" s="14"/>
      <c r="G35" s="14"/>
      <c r="H35" s="14"/>
      <c r="I35" s="15">
        <v>16.3</v>
      </c>
      <c r="J35" s="15">
        <f t="shared" si="2"/>
        <v>62.260000000000005</v>
      </c>
      <c r="K35" s="15">
        <v>5.0999999999999996</v>
      </c>
      <c r="L35" s="15">
        <v>1387.88</v>
      </c>
      <c r="M35" s="15">
        <f t="shared" si="3"/>
        <v>460.14</v>
      </c>
      <c r="N35" s="15">
        <v>346</v>
      </c>
      <c r="O35" s="14">
        <v>120.51944444444445</v>
      </c>
      <c r="P35" s="14">
        <f t="shared" si="0"/>
        <v>41.770833333333336</v>
      </c>
      <c r="Q35" s="7">
        <v>301.72000000000003</v>
      </c>
      <c r="R35" s="7">
        <f t="shared" si="4"/>
        <v>154.65</v>
      </c>
      <c r="S35" s="16">
        <v>3.3275999999999999</v>
      </c>
      <c r="T35" s="17">
        <f t="shared" ref="T35:T54" si="5">T34</f>
        <v>10.6632</v>
      </c>
      <c r="U35" s="14"/>
      <c r="V35" s="14"/>
      <c r="W35" s="14"/>
      <c r="X35" s="18">
        <v>1.31</v>
      </c>
      <c r="Y35" s="14">
        <f t="shared" ref="Y35:Y54" si="6">Y34</f>
        <v>1.9750000000000001</v>
      </c>
      <c r="Z35" s="19">
        <v>0.32</v>
      </c>
      <c r="AA35" s="14"/>
      <c r="AB35" s="14"/>
    </row>
    <row r="36" spans="1:28" x14ac:dyDescent="0.25">
      <c r="A36" s="27">
        <v>19</v>
      </c>
      <c r="B36" s="27">
        <v>1993</v>
      </c>
      <c r="C36" s="14">
        <v>251.20859999999999</v>
      </c>
      <c r="D36" s="14">
        <f t="shared" si="1"/>
        <v>184.46444592475606</v>
      </c>
      <c r="E36" s="14">
        <v>62.21</v>
      </c>
      <c r="F36" s="14"/>
      <c r="G36" s="14"/>
      <c r="H36" s="14"/>
      <c r="I36" s="15">
        <v>25.77</v>
      </c>
      <c r="J36" s="15">
        <f t="shared" si="2"/>
        <v>62.260000000000005</v>
      </c>
      <c r="K36" s="15">
        <v>9.75</v>
      </c>
      <c r="L36" s="15">
        <v>1694.82</v>
      </c>
      <c r="M36" s="15">
        <f t="shared" si="3"/>
        <v>460.14</v>
      </c>
      <c r="N36" s="15">
        <v>654</v>
      </c>
      <c r="O36" s="14">
        <v>281.70833333333331</v>
      </c>
      <c r="P36" s="14">
        <f t="shared" si="0"/>
        <v>41.770833333333336</v>
      </c>
      <c r="Q36" s="7">
        <v>87.73</v>
      </c>
      <c r="R36" s="7">
        <f t="shared" si="4"/>
        <v>154.65</v>
      </c>
      <c r="S36" s="16">
        <v>59.236400000000003</v>
      </c>
      <c r="T36" s="17">
        <f t="shared" si="5"/>
        <v>10.6632</v>
      </c>
      <c r="U36" s="14"/>
      <c r="V36" s="14"/>
      <c r="W36" s="14"/>
      <c r="X36" s="18">
        <v>2.25</v>
      </c>
      <c r="Y36" s="14">
        <f t="shared" si="6"/>
        <v>1.9750000000000001</v>
      </c>
      <c r="Z36" s="19">
        <v>0.62</v>
      </c>
      <c r="AA36" s="14"/>
      <c r="AB36" s="14"/>
    </row>
    <row r="37" spans="1:28" x14ac:dyDescent="0.25">
      <c r="A37" s="27">
        <v>18</v>
      </c>
      <c r="B37" s="27">
        <v>1994</v>
      </c>
      <c r="C37" s="14">
        <v>507.30770000000001</v>
      </c>
      <c r="D37" s="14">
        <f t="shared" si="1"/>
        <v>184.46444592475606</v>
      </c>
      <c r="E37" s="14">
        <v>239.55799999999999</v>
      </c>
      <c r="F37" s="14"/>
      <c r="G37" s="14"/>
      <c r="H37" s="14"/>
      <c r="I37" s="15">
        <v>107.98</v>
      </c>
      <c r="J37" s="15">
        <f t="shared" si="2"/>
        <v>62.260000000000005</v>
      </c>
      <c r="K37" s="15">
        <v>28.1</v>
      </c>
      <c r="L37" s="15">
        <v>662.56</v>
      </c>
      <c r="M37" s="15">
        <f t="shared" si="3"/>
        <v>460.14</v>
      </c>
      <c r="N37" s="15">
        <v>198</v>
      </c>
      <c r="O37" s="14">
        <v>317.33125000000001</v>
      </c>
      <c r="P37" s="14">
        <f t="shared" si="0"/>
        <v>41.770833333333336</v>
      </c>
      <c r="Q37" s="7">
        <v>93.05</v>
      </c>
      <c r="R37" s="7">
        <f t="shared" si="4"/>
        <v>154.65</v>
      </c>
      <c r="S37" s="16">
        <v>5.1444999999999999</v>
      </c>
      <c r="T37" s="17">
        <f t="shared" si="5"/>
        <v>10.6632</v>
      </c>
      <c r="U37" s="14"/>
      <c r="V37" s="14"/>
      <c r="W37" s="14"/>
      <c r="X37" s="18">
        <v>1.91</v>
      </c>
      <c r="Y37" s="14">
        <f t="shared" si="6"/>
        <v>1.9750000000000001</v>
      </c>
      <c r="Z37" s="19">
        <v>0.69</v>
      </c>
      <c r="AA37" s="14"/>
      <c r="AB37" s="14"/>
    </row>
    <row r="38" spans="1:28" x14ac:dyDescent="0.25">
      <c r="A38" s="27">
        <v>17</v>
      </c>
      <c r="B38" s="27">
        <v>1995</v>
      </c>
      <c r="C38" s="14">
        <v>114.23779999999999</v>
      </c>
      <c r="D38" s="14">
        <f t="shared" si="1"/>
        <v>184.46444592475606</v>
      </c>
      <c r="E38" s="14">
        <v>29.740100000000002</v>
      </c>
      <c r="F38" s="14"/>
      <c r="G38" s="14"/>
      <c r="H38" s="14"/>
      <c r="I38" s="15">
        <v>567.09</v>
      </c>
      <c r="J38" s="15">
        <f t="shared" si="2"/>
        <v>62.260000000000005</v>
      </c>
      <c r="K38" s="15">
        <v>332</v>
      </c>
      <c r="L38" s="15">
        <v>673.56</v>
      </c>
      <c r="M38" s="15">
        <f t="shared" si="3"/>
        <v>460.14</v>
      </c>
      <c r="N38" s="15">
        <v>271</v>
      </c>
      <c r="O38" s="14">
        <v>120.96875</v>
      </c>
      <c r="P38" s="14">
        <f t="shared" si="0"/>
        <v>41.770833333333336</v>
      </c>
      <c r="Q38" s="7">
        <v>320.06</v>
      </c>
      <c r="R38" s="7">
        <f t="shared" si="4"/>
        <v>154.65</v>
      </c>
      <c r="S38" s="16">
        <v>7.6239999999999997</v>
      </c>
      <c r="T38" s="17">
        <f t="shared" si="5"/>
        <v>10.6632</v>
      </c>
      <c r="U38" s="14"/>
      <c r="V38" s="14"/>
      <c r="W38" s="14"/>
      <c r="X38" s="18">
        <v>1.34</v>
      </c>
      <c r="Y38" s="14">
        <f t="shared" si="6"/>
        <v>1.9750000000000001</v>
      </c>
      <c r="Z38" s="19">
        <v>0.25</v>
      </c>
      <c r="AA38" s="14"/>
      <c r="AB38" s="14"/>
    </row>
    <row r="39" spans="1:28" x14ac:dyDescent="0.25">
      <c r="A39" s="27">
        <v>16</v>
      </c>
      <c r="B39" s="27">
        <v>1996</v>
      </c>
      <c r="C39" s="14">
        <v>80.058700000000002</v>
      </c>
      <c r="D39" s="14">
        <f t="shared" si="1"/>
        <v>184.46444592475606</v>
      </c>
      <c r="E39" s="14">
        <v>17.172499999999999</v>
      </c>
      <c r="F39" s="14"/>
      <c r="G39" s="14"/>
      <c r="H39" s="14"/>
      <c r="I39" s="15">
        <v>57.54</v>
      </c>
      <c r="J39" s="15">
        <f t="shared" si="2"/>
        <v>62.260000000000005</v>
      </c>
      <c r="K39" s="15">
        <v>23.7</v>
      </c>
      <c r="L39" s="15">
        <v>691.93</v>
      </c>
      <c r="M39" s="15">
        <f t="shared" si="3"/>
        <v>460.14</v>
      </c>
      <c r="N39" s="15">
        <v>306</v>
      </c>
      <c r="O39" s="14">
        <v>100.97500000000001</v>
      </c>
      <c r="P39" s="14">
        <f t="shared" si="0"/>
        <v>41.770833333333336</v>
      </c>
      <c r="Q39" s="7">
        <v>173.74</v>
      </c>
      <c r="R39" s="7">
        <f t="shared" si="4"/>
        <v>154.65</v>
      </c>
      <c r="S39" s="16">
        <v>11.426299999999999</v>
      </c>
      <c r="T39" s="17">
        <f t="shared" si="5"/>
        <v>10.6632</v>
      </c>
      <c r="U39" s="14"/>
      <c r="V39" s="14"/>
      <c r="W39" s="14"/>
      <c r="X39" s="18">
        <v>2.2599999999999998</v>
      </c>
      <c r="Y39" s="14">
        <f t="shared" si="6"/>
        <v>1.9750000000000001</v>
      </c>
      <c r="Z39" s="19">
        <v>0.36</v>
      </c>
      <c r="AA39" s="14"/>
      <c r="AB39" s="14"/>
    </row>
    <row r="40" spans="1:28" x14ac:dyDescent="0.25">
      <c r="A40" s="27">
        <v>15</v>
      </c>
      <c r="B40" s="27">
        <v>1997</v>
      </c>
      <c r="C40" s="14">
        <v>123.8977</v>
      </c>
      <c r="D40" s="14">
        <f t="shared" si="1"/>
        <v>184.46444592475606</v>
      </c>
      <c r="E40" s="14">
        <v>29.122599999999998</v>
      </c>
      <c r="F40" s="14"/>
      <c r="G40" s="14"/>
      <c r="H40" s="14"/>
      <c r="I40" s="15">
        <v>62.03</v>
      </c>
      <c r="J40" s="15">
        <f t="shared" si="2"/>
        <v>62.260000000000005</v>
      </c>
      <c r="K40" s="15">
        <v>25.6</v>
      </c>
      <c r="L40" s="15">
        <v>770.89</v>
      </c>
      <c r="M40" s="15">
        <f t="shared" si="3"/>
        <v>460.14</v>
      </c>
      <c r="N40" s="15">
        <v>290</v>
      </c>
      <c r="O40" s="14">
        <v>114.04375000000002</v>
      </c>
      <c r="P40" s="14">
        <f t="shared" si="0"/>
        <v>41.770833333333336</v>
      </c>
      <c r="Q40" s="7">
        <v>186.62</v>
      </c>
      <c r="R40" s="7">
        <f t="shared" si="4"/>
        <v>154.65</v>
      </c>
      <c r="S40" s="16">
        <v>21.4316</v>
      </c>
      <c r="T40" s="17">
        <f t="shared" si="5"/>
        <v>10.6632</v>
      </c>
      <c r="U40" s="14"/>
      <c r="V40" s="14"/>
      <c r="W40" s="14"/>
      <c r="X40" s="18">
        <v>0.53</v>
      </c>
      <c r="Y40" s="14">
        <f t="shared" si="6"/>
        <v>1.9750000000000001</v>
      </c>
      <c r="Z40" s="19">
        <v>0.12</v>
      </c>
      <c r="AA40" s="14"/>
      <c r="AB40" s="14"/>
    </row>
    <row r="41" spans="1:28" x14ac:dyDescent="0.25">
      <c r="A41" s="27">
        <v>14</v>
      </c>
      <c r="B41" s="27">
        <v>1998</v>
      </c>
      <c r="C41" s="14">
        <v>216.72309999999999</v>
      </c>
      <c r="D41" s="14">
        <f t="shared" si="1"/>
        <v>184.46444592475606</v>
      </c>
      <c r="E41" s="14">
        <v>70.686700000000002</v>
      </c>
      <c r="F41" s="14"/>
      <c r="G41" s="14"/>
      <c r="H41" s="14"/>
      <c r="I41" s="15">
        <v>62.49</v>
      </c>
      <c r="J41" s="15">
        <f t="shared" si="2"/>
        <v>62.260000000000005</v>
      </c>
      <c r="K41" s="15">
        <v>25.5</v>
      </c>
      <c r="L41" s="15">
        <v>2057.6</v>
      </c>
      <c r="M41" s="15">
        <f t="shared" si="3"/>
        <v>460.14</v>
      </c>
      <c r="N41" s="15">
        <v>696</v>
      </c>
      <c r="O41" s="14">
        <v>84.158333333333331</v>
      </c>
      <c r="P41" s="14">
        <f t="shared" si="0"/>
        <v>41.770833333333336</v>
      </c>
      <c r="Q41" s="7">
        <v>355.49</v>
      </c>
      <c r="R41" s="7">
        <f t="shared" si="4"/>
        <v>154.65</v>
      </c>
      <c r="S41" s="16">
        <v>32.407200000000003</v>
      </c>
      <c r="T41" s="17">
        <f t="shared" si="5"/>
        <v>10.6632</v>
      </c>
      <c r="U41" s="14"/>
      <c r="V41" s="14"/>
      <c r="W41" s="14"/>
      <c r="X41" s="18">
        <v>1.72</v>
      </c>
      <c r="Y41" s="14">
        <f t="shared" si="6"/>
        <v>1.9750000000000001</v>
      </c>
      <c r="Z41" s="19">
        <v>0.31</v>
      </c>
      <c r="AA41" s="14"/>
      <c r="AB41" s="14"/>
    </row>
    <row r="42" spans="1:28" x14ac:dyDescent="0.25">
      <c r="A42" s="27">
        <v>13</v>
      </c>
      <c r="B42" s="27">
        <v>1999</v>
      </c>
      <c r="C42" s="14">
        <v>250.16990000000001</v>
      </c>
      <c r="D42" s="14">
        <f t="shared" si="1"/>
        <v>184.46444592475606</v>
      </c>
      <c r="E42" s="14">
        <v>93.755899999999997</v>
      </c>
      <c r="F42" s="14"/>
      <c r="G42" s="14"/>
      <c r="H42" s="14"/>
      <c r="I42" s="15">
        <v>185.31</v>
      </c>
      <c r="J42" s="15">
        <f t="shared" si="2"/>
        <v>62.260000000000005</v>
      </c>
      <c r="K42" s="15">
        <v>50.1</v>
      </c>
      <c r="L42" s="15">
        <v>749.89</v>
      </c>
      <c r="M42" s="15">
        <f t="shared" si="3"/>
        <v>460.14</v>
      </c>
      <c r="N42" s="15">
        <v>198</v>
      </c>
      <c r="O42" s="14">
        <v>116.32916666666668</v>
      </c>
      <c r="P42" s="14">
        <f t="shared" si="0"/>
        <v>41.770833333333336</v>
      </c>
      <c r="Q42" s="7">
        <v>477.91</v>
      </c>
      <c r="R42" s="7">
        <f t="shared" si="4"/>
        <v>154.65</v>
      </c>
      <c r="S42" s="16">
        <v>15.458</v>
      </c>
      <c r="T42" s="17">
        <f t="shared" si="5"/>
        <v>10.6632</v>
      </c>
      <c r="U42" s="14"/>
      <c r="V42" s="14"/>
      <c r="W42" s="14"/>
      <c r="X42" s="18">
        <v>1.99</v>
      </c>
      <c r="Y42" s="14">
        <f t="shared" si="6"/>
        <v>1.9750000000000001</v>
      </c>
      <c r="Z42" s="19">
        <v>0.38</v>
      </c>
      <c r="AA42" s="14"/>
      <c r="AB42" s="14"/>
    </row>
    <row r="43" spans="1:28" x14ac:dyDescent="0.25">
      <c r="A43" s="27">
        <v>12</v>
      </c>
      <c r="B43" s="27">
        <v>2000</v>
      </c>
      <c r="C43" s="14">
        <v>204.6858</v>
      </c>
      <c r="D43" s="14">
        <f t="shared" si="1"/>
        <v>184.46444592475606</v>
      </c>
      <c r="E43" s="14">
        <v>56.382899999999999</v>
      </c>
      <c r="F43" s="20">
        <v>2.2631793039161114</v>
      </c>
      <c r="G43" s="14">
        <f>F55</f>
        <v>37.57279258323824</v>
      </c>
      <c r="H43" s="20">
        <v>0.77549281460510444</v>
      </c>
      <c r="I43" s="15">
        <v>127.31</v>
      </c>
      <c r="J43" s="15">
        <f t="shared" si="2"/>
        <v>62.260000000000005</v>
      </c>
      <c r="K43" s="15">
        <v>75.3</v>
      </c>
      <c r="L43" s="15">
        <v>203.59</v>
      </c>
      <c r="M43" s="15">
        <f t="shared" si="3"/>
        <v>460.14</v>
      </c>
      <c r="N43" s="15">
        <v>63.3</v>
      </c>
      <c r="O43" s="14">
        <v>46.62916666666667</v>
      </c>
      <c r="P43" s="14">
        <f t="shared" si="0"/>
        <v>41.770833333333336</v>
      </c>
      <c r="Q43" s="7">
        <v>125.97</v>
      </c>
      <c r="R43" s="7">
        <f t="shared" si="4"/>
        <v>154.65</v>
      </c>
      <c r="S43" s="16">
        <v>9.6039999999999992</v>
      </c>
      <c r="T43" s="17">
        <f t="shared" si="5"/>
        <v>10.6632</v>
      </c>
      <c r="U43" s="14"/>
      <c r="V43" s="14"/>
      <c r="W43" s="14"/>
      <c r="X43" s="18">
        <v>1.8</v>
      </c>
      <c r="Y43" s="14">
        <f t="shared" si="6"/>
        <v>1.9750000000000001</v>
      </c>
      <c r="Z43" s="19">
        <v>0.4</v>
      </c>
      <c r="AA43" s="14"/>
      <c r="AB43" s="14"/>
    </row>
    <row r="44" spans="1:28" x14ac:dyDescent="0.25">
      <c r="A44" s="27">
        <v>11</v>
      </c>
      <c r="B44" s="27">
        <v>2001</v>
      </c>
      <c r="C44" s="14">
        <v>62.814500000000002</v>
      </c>
      <c r="D44" s="14">
        <f t="shared" si="1"/>
        <v>184.46444592475606</v>
      </c>
      <c r="E44" s="14">
        <v>19.802600000000002</v>
      </c>
      <c r="F44" s="20">
        <v>11.729029492635528</v>
      </c>
      <c r="G44" s="14">
        <f>G43</f>
        <v>37.57279258323824</v>
      </c>
      <c r="H44" s="20">
        <v>4.3806112561478265</v>
      </c>
      <c r="I44" s="15">
        <v>11.5</v>
      </c>
      <c r="J44" s="15">
        <f t="shared" si="2"/>
        <v>62.260000000000005</v>
      </c>
      <c r="K44" s="15">
        <v>4.79</v>
      </c>
      <c r="L44" s="15">
        <v>150.19999999999999</v>
      </c>
      <c r="M44" s="15">
        <f t="shared" si="3"/>
        <v>460.14</v>
      </c>
      <c r="N44" s="15">
        <v>54.1</v>
      </c>
      <c r="O44" s="14">
        <v>95.245833333333337</v>
      </c>
      <c r="P44" s="14">
        <f t="shared" si="0"/>
        <v>41.770833333333336</v>
      </c>
      <c r="Q44" s="7">
        <v>142.88999999999999</v>
      </c>
      <c r="R44" s="7">
        <f t="shared" si="4"/>
        <v>154.65</v>
      </c>
      <c r="S44" s="16">
        <v>11.6046</v>
      </c>
      <c r="T44" s="17">
        <f t="shared" si="5"/>
        <v>10.6632</v>
      </c>
      <c r="U44" s="14"/>
      <c r="V44" s="14"/>
      <c r="W44" s="14"/>
      <c r="X44" s="18">
        <v>1.57</v>
      </c>
      <c r="Y44" s="14">
        <f t="shared" si="6"/>
        <v>1.9750000000000001</v>
      </c>
      <c r="Z44" s="19">
        <v>0.36</v>
      </c>
      <c r="AA44" s="14"/>
      <c r="AB44" s="14"/>
    </row>
    <row r="45" spans="1:28" x14ac:dyDescent="0.25">
      <c r="A45" s="27">
        <v>10</v>
      </c>
      <c r="B45" s="27">
        <v>2002</v>
      </c>
      <c r="C45" s="14">
        <v>89.908500000000004</v>
      </c>
      <c r="D45" s="14">
        <f t="shared" si="1"/>
        <v>184.46444592475606</v>
      </c>
      <c r="E45" s="14">
        <v>20.058299999999999</v>
      </c>
      <c r="F45" s="20">
        <v>37.902144743241706</v>
      </c>
      <c r="G45" s="14">
        <f t="shared" ref="G45:G54" si="7">G44</f>
        <v>37.57279258323824</v>
      </c>
      <c r="H45" s="20">
        <v>13.722467694007205</v>
      </c>
      <c r="I45" s="15">
        <v>97.13</v>
      </c>
      <c r="J45" s="15">
        <f t="shared" si="2"/>
        <v>62.260000000000005</v>
      </c>
      <c r="K45" s="15">
        <v>32.5</v>
      </c>
      <c r="L45" s="15">
        <v>503.88</v>
      </c>
      <c r="M45" s="15">
        <f t="shared" si="3"/>
        <v>460.14</v>
      </c>
      <c r="N45" s="15">
        <v>125</v>
      </c>
      <c r="O45" s="14">
        <v>34.827083333333334</v>
      </c>
      <c r="P45" s="14">
        <f t="shared" si="0"/>
        <v>41.770833333333336</v>
      </c>
      <c r="Q45" s="7">
        <v>165.07</v>
      </c>
      <c r="R45" s="7">
        <f t="shared" si="4"/>
        <v>154.65</v>
      </c>
      <c r="S45" s="16">
        <v>9.9001000000000001</v>
      </c>
      <c r="T45" s="17">
        <f t="shared" si="5"/>
        <v>10.6632</v>
      </c>
      <c r="U45" s="14"/>
      <c r="V45" s="14"/>
      <c r="W45" s="14"/>
      <c r="X45" s="18">
        <v>1.49</v>
      </c>
      <c r="Y45" s="14">
        <f t="shared" si="6"/>
        <v>1.9750000000000001</v>
      </c>
      <c r="Z45" s="19">
        <v>0.31</v>
      </c>
      <c r="AA45" s="14"/>
      <c r="AB45" s="14"/>
    </row>
    <row r="46" spans="1:28" x14ac:dyDescent="0.25">
      <c r="A46" s="27">
        <v>9</v>
      </c>
      <c r="B46" s="27">
        <v>2003</v>
      </c>
      <c r="C46" s="14">
        <v>188.1242</v>
      </c>
      <c r="D46" s="14">
        <f t="shared" si="1"/>
        <v>184.46444592475606</v>
      </c>
      <c r="E46" s="14">
        <v>28.6845</v>
      </c>
      <c r="F46" s="20">
        <v>19.64869777378976</v>
      </c>
      <c r="G46" s="14">
        <f t="shared" si="7"/>
        <v>37.57279258323824</v>
      </c>
      <c r="H46" s="20">
        <v>4.5027194059341173</v>
      </c>
      <c r="I46" s="15">
        <v>10.95</v>
      </c>
      <c r="J46" s="15">
        <f t="shared" si="2"/>
        <v>62.260000000000005</v>
      </c>
      <c r="K46" s="15">
        <v>5.53</v>
      </c>
      <c r="L46" s="15">
        <v>1220.24</v>
      </c>
      <c r="M46" s="15">
        <f t="shared" si="3"/>
        <v>460.14</v>
      </c>
      <c r="N46" s="15">
        <v>430</v>
      </c>
      <c r="O46" s="14">
        <v>46.204861111111114</v>
      </c>
      <c r="P46" s="14">
        <f t="shared" si="0"/>
        <v>41.770833333333336</v>
      </c>
      <c r="Q46" s="8">
        <v>112.86</v>
      </c>
      <c r="R46" s="7">
        <f t="shared" si="4"/>
        <v>154.65</v>
      </c>
      <c r="S46" s="16">
        <v>30.753</v>
      </c>
      <c r="T46" s="17">
        <f t="shared" si="5"/>
        <v>10.6632</v>
      </c>
      <c r="U46" s="14"/>
      <c r="V46" s="14"/>
      <c r="W46" s="14"/>
      <c r="X46" s="18">
        <v>1.46</v>
      </c>
      <c r="Y46" s="14">
        <f t="shared" si="6"/>
        <v>1.9750000000000001</v>
      </c>
      <c r="Z46" s="19">
        <v>0.27</v>
      </c>
      <c r="AA46" s="14"/>
      <c r="AB46" s="14"/>
    </row>
    <row r="47" spans="1:28" x14ac:dyDescent="0.25">
      <c r="A47" s="27">
        <v>8</v>
      </c>
      <c r="B47" s="27">
        <v>2004</v>
      </c>
      <c r="C47" s="14">
        <v>68.477199999999996</v>
      </c>
      <c r="D47" s="14">
        <f t="shared" si="1"/>
        <v>184.46444592475606</v>
      </c>
      <c r="E47" s="14">
        <v>21.753699999999998</v>
      </c>
      <c r="F47" s="20">
        <v>37.243440423234766</v>
      </c>
      <c r="G47" s="14">
        <f t="shared" si="7"/>
        <v>37.57279258323824</v>
      </c>
      <c r="H47" s="20">
        <v>6.0188934516629198</v>
      </c>
      <c r="I47" s="15">
        <v>71.69</v>
      </c>
      <c r="J47" s="15">
        <f t="shared" si="2"/>
        <v>62.260000000000005</v>
      </c>
      <c r="K47" s="15">
        <v>36.5</v>
      </c>
      <c r="L47" s="15">
        <v>205.61</v>
      </c>
      <c r="M47" s="15">
        <f t="shared" si="3"/>
        <v>460.14</v>
      </c>
      <c r="N47" s="15">
        <v>54.1</v>
      </c>
      <c r="O47" s="14">
        <v>61.422222222222224</v>
      </c>
      <c r="P47" s="14">
        <f t="shared" si="0"/>
        <v>41.770833333333336</v>
      </c>
      <c r="Q47" s="8">
        <v>175.37</v>
      </c>
      <c r="R47" s="7">
        <f t="shared" si="4"/>
        <v>154.65</v>
      </c>
      <c r="S47" s="16">
        <v>31.029800000000002</v>
      </c>
      <c r="T47" s="17">
        <f t="shared" si="5"/>
        <v>10.6632</v>
      </c>
      <c r="U47" s="14"/>
      <c r="V47" s="14"/>
      <c r="W47" s="14"/>
      <c r="X47" s="18">
        <v>1.38</v>
      </c>
      <c r="Y47" s="14">
        <f t="shared" si="6"/>
        <v>1.9750000000000001</v>
      </c>
      <c r="Z47" s="19">
        <v>0.42</v>
      </c>
      <c r="AA47" s="14"/>
      <c r="AB47" s="14"/>
    </row>
    <row r="48" spans="1:28" x14ac:dyDescent="0.25">
      <c r="A48" s="27">
        <v>7</v>
      </c>
      <c r="B48" s="27">
        <v>2005</v>
      </c>
      <c r="C48" s="14">
        <v>39.457900000000002</v>
      </c>
      <c r="D48" s="14">
        <f t="shared" si="1"/>
        <v>184.46444592475606</v>
      </c>
      <c r="E48" s="14">
        <v>11.826499999999999</v>
      </c>
      <c r="F48" s="20">
        <v>36.156855705885441</v>
      </c>
      <c r="G48" s="14">
        <f t="shared" si="7"/>
        <v>37.57279258323824</v>
      </c>
      <c r="H48" s="20">
        <v>21.369592790730355</v>
      </c>
      <c r="I48" s="15">
        <v>8.68</v>
      </c>
      <c r="J48" s="15">
        <f t="shared" si="2"/>
        <v>62.260000000000005</v>
      </c>
      <c r="K48" s="15">
        <v>4.1900000000000004</v>
      </c>
      <c r="L48" s="15">
        <v>710.65</v>
      </c>
      <c r="M48" s="15">
        <f t="shared" si="3"/>
        <v>460.14</v>
      </c>
      <c r="N48" s="15">
        <v>121</v>
      </c>
      <c r="O48" s="14">
        <v>53.481249999999996</v>
      </c>
      <c r="P48" s="14">
        <f t="shared" si="0"/>
        <v>41.770833333333336</v>
      </c>
      <c r="Q48" s="8">
        <v>197.24</v>
      </c>
      <c r="R48" s="7">
        <f t="shared" si="4"/>
        <v>154.65</v>
      </c>
      <c r="S48" s="16">
        <v>3.9315000000000002</v>
      </c>
      <c r="T48" s="17">
        <f t="shared" si="5"/>
        <v>10.6632</v>
      </c>
      <c r="U48" s="14"/>
      <c r="V48" s="14"/>
      <c r="W48" s="14"/>
      <c r="X48" s="18">
        <v>2.73</v>
      </c>
      <c r="Y48" s="14">
        <f t="shared" si="6"/>
        <v>1.9750000000000001</v>
      </c>
      <c r="Z48" s="19">
        <v>0.67</v>
      </c>
      <c r="AA48" s="14"/>
      <c r="AB48" s="14"/>
    </row>
    <row r="49" spans="1:28" x14ac:dyDescent="0.25">
      <c r="A49" s="27">
        <v>6</v>
      </c>
      <c r="B49" s="27">
        <v>2006</v>
      </c>
      <c r="C49" s="14">
        <v>180.482</v>
      </c>
      <c r="D49" s="14">
        <f t="shared" si="1"/>
        <v>184.46444592475606</v>
      </c>
      <c r="E49" s="14">
        <v>43.427700000000002</v>
      </c>
      <c r="F49" s="20">
        <v>38.907379672500596</v>
      </c>
      <c r="G49" s="14">
        <f t="shared" si="7"/>
        <v>37.57279258323824</v>
      </c>
      <c r="H49" s="20">
        <v>10.932230433222554</v>
      </c>
      <c r="I49" s="15">
        <v>78.88</v>
      </c>
      <c r="J49" s="15">
        <f t="shared" si="2"/>
        <v>62.260000000000005</v>
      </c>
      <c r="K49" s="15">
        <v>25.7</v>
      </c>
      <c r="L49" s="15">
        <v>201.01</v>
      </c>
      <c r="M49" s="15">
        <f t="shared" si="3"/>
        <v>460.14</v>
      </c>
      <c r="N49" s="15">
        <v>44.6</v>
      </c>
      <c r="O49" s="14">
        <v>191.89791666666665</v>
      </c>
      <c r="P49" s="14">
        <f t="shared" si="0"/>
        <v>41.770833333333336</v>
      </c>
      <c r="Q49" s="8">
        <v>140.22999999999999</v>
      </c>
      <c r="R49" s="7">
        <f t="shared" si="4"/>
        <v>154.65</v>
      </c>
      <c r="S49" s="16">
        <v>8.3604000000000003</v>
      </c>
      <c r="T49" s="17">
        <f t="shared" si="5"/>
        <v>10.6632</v>
      </c>
      <c r="U49" s="14"/>
      <c r="V49" s="14"/>
      <c r="W49" s="14"/>
      <c r="X49" s="18">
        <v>1.96</v>
      </c>
      <c r="Y49" s="14">
        <f t="shared" si="6"/>
        <v>1.9750000000000001</v>
      </c>
      <c r="Z49" s="19">
        <v>0.37</v>
      </c>
      <c r="AA49" s="14"/>
      <c r="AB49" s="14"/>
    </row>
    <row r="50" spans="1:28" x14ac:dyDescent="0.25">
      <c r="A50" s="27">
        <v>5</v>
      </c>
      <c r="B50" s="27">
        <v>2007</v>
      </c>
      <c r="C50" s="14">
        <v>37.778199999999998</v>
      </c>
      <c r="D50" s="14">
        <f t="shared" si="1"/>
        <v>184.46444592475606</v>
      </c>
      <c r="E50" s="14">
        <v>9.6746499999999997</v>
      </c>
      <c r="F50" s="20">
        <v>24.847166469835642</v>
      </c>
      <c r="G50" s="14">
        <f t="shared" si="7"/>
        <v>37.57279258323824</v>
      </c>
      <c r="H50" s="20">
        <v>3.7100879839189136</v>
      </c>
      <c r="I50" s="15">
        <v>61.04</v>
      </c>
      <c r="J50" s="15">
        <f t="shared" si="2"/>
        <v>62.260000000000005</v>
      </c>
      <c r="K50" s="15">
        <v>25.1</v>
      </c>
      <c r="L50" s="15">
        <v>553.04</v>
      </c>
      <c r="M50" s="15">
        <f t="shared" si="3"/>
        <v>460.14</v>
      </c>
      <c r="N50" s="15">
        <v>152</v>
      </c>
      <c r="O50" s="14">
        <v>25.522916666666664</v>
      </c>
      <c r="P50" s="14">
        <f t="shared" si="0"/>
        <v>41.770833333333336</v>
      </c>
      <c r="Q50" s="8">
        <v>154.53</v>
      </c>
      <c r="R50" s="7">
        <f t="shared" si="4"/>
        <v>154.65</v>
      </c>
      <c r="S50" s="16">
        <v>6.6185999999999998</v>
      </c>
      <c r="T50" s="17">
        <f t="shared" si="5"/>
        <v>10.6632</v>
      </c>
      <c r="U50" s="21">
        <v>70.75</v>
      </c>
      <c r="V50" s="21">
        <f>U55</f>
        <v>166.77</v>
      </c>
      <c r="W50" s="21">
        <v>2.4055</v>
      </c>
      <c r="X50" s="18">
        <v>2.0099999999999998</v>
      </c>
      <c r="Y50" s="14">
        <f t="shared" si="6"/>
        <v>1.9750000000000001</v>
      </c>
      <c r="Z50" s="19">
        <v>0.62</v>
      </c>
      <c r="AA50" s="14"/>
      <c r="AB50" s="14"/>
    </row>
    <row r="51" spans="1:28" x14ac:dyDescent="0.25">
      <c r="A51" s="27">
        <v>4</v>
      </c>
      <c r="B51" s="27">
        <v>2008</v>
      </c>
      <c r="C51" s="14">
        <v>131.77010000000001</v>
      </c>
      <c r="D51" s="14">
        <f t="shared" si="1"/>
        <v>184.46444592475606</v>
      </c>
      <c r="E51" s="14">
        <v>30.365300000000001</v>
      </c>
      <c r="F51" s="20">
        <v>112.09601015047808</v>
      </c>
      <c r="G51" s="14">
        <f t="shared" si="7"/>
        <v>37.57279258323824</v>
      </c>
      <c r="H51" s="20">
        <v>42.001153647120148</v>
      </c>
      <c r="I51" s="15">
        <v>77.239999999999995</v>
      </c>
      <c r="J51" s="15">
        <f t="shared" si="2"/>
        <v>62.260000000000005</v>
      </c>
      <c r="K51" s="15">
        <v>62.5</v>
      </c>
      <c r="L51" s="15">
        <v>1084.3800000000001</v>
      </c>
      <c r="M51" s="15">
        <f t="shared" si="3"/>
        <v>460.14</v>
      </c>
      <c r="N51" s="15">
        <v>406</v>
      </c>
      <c r="O51" s="14">
        <v>44.068055555555553</v>
      </c>
      <c r="P51" s="14">
        <f t="shared" si="0"/>
        <v>41.770833333333336</v>
      </c>
      <c r="Q51" s="8">
        <v>181.71</v>
      </c>
      <c r="R51" s="7">
        <f t="shared" si="4"/>
        <v>154.65</v>
      </c>
      <c r="S51" s="16">
        <v>14.930199999999999</v>
      </c>
      <c r="T51" s="17">
        <f t="shared" si="5"/>
        <v>10.6632</v>
      </c>
      <c r="U51" s="21">
        <v>207.38</v>
      </c>
      <c r="V51" s="21">
        <f>V50</f>
        <v>166.77</v>
      </c>
      <c r="W51" s="21">
        <v>5.5992600000000001</v>
      </c>
      <c r="X51" s="18">
        <v>7.79</v>
      </c>
      <c r="Y51" s="14">
        <f t="shared" si="6"/>
        <v>1.9750000000000001</v>
      </c>
      <c r="Z51" s="19">
        <v>1.48</v>
      </c>
      <c r="AA51" s="14"/>
      <c r="AB51" s="14"/>
    </row>
    <row r="52" spans="1:28" x14ac:dyDescent="0.25">
      <c r="A52" s="27">
        <v>3</v>
      </c>
      <c r="B52" s="27">
        <v>2009</v>
      </c>
      <c r="C52" s="14">
        <v>184.46444592475606</v>
      </c>
      <c r="D52" s="14">
        <f t="shared" si="1"/>
        <v>184.46444592475606</v>
      </c>
      <c r="E52" s="14">
        <v>45.949076002847498</v>
      </c>
      <c r="F52" s="20">
        <v>303.58601010992828</v>
      </c>
      <c r="G52" s="14">
        <f t="shared" si="7"/>
        <v>37.57279258323824</v>
      </c>
      <c r="H52" s="20">
        <v>50.499866976954792</v>
      </c>
      <c r="I52" s="15">
        <v>908.14</v>
      </c>
      <c r="J52" s="15">
        <f t="shared" si="2"/>
        <v>62.260000000000005</v>
      </c>
      <c r="K52" s="15">
        <v>300</v>
      </c>
      <c r="L52" s="15">
        <v>837.71</v>
      </c>
      <c r="M52" s="15">
        <f t="shared" si="3"/>
        <v>460.14</v>
      </c>
      <c r="N52" s="15">
        <v>167</v>
      </c>
      <c r="O52" s="14">
        <v>60.478787878787877</v>
      </c>
      <c r="P52" s="14">
        <f t="shared" si="0"/>
        <v>41.770833333333336</v>
      </c>
      <c r="Q52" s="8">
        <v>409.75</v>
      </c>
      <c r="R52" s="7">
        <f t="shared" si="4"/>
        <v>154.65</v>
      </c>
      <c r="S52" s="16">
        <v>7.0095999999999998</v>
      </c>
      <c r="T52" s="17">
        <f t="shared" si="5"/>
        <v>10.6632</v>
      </c>
      <c r="U52" s="21">
        <v>166.77</v>
      </c>
      <c r="V52" s="21">
        <f t="shared" ref="V52:V54" si="8">V51</f>
        <v>166.77</v>
      </c>
      <c r="W52" s="21">
        <v>4.0024800000000003</v>
      </c>
      <c r="X52" s="18">
        <v>3.91</v>
      </c>
      <c r="Y52" s="14">
        <f t="shared" si="6"/>
        <v>1.9750000000000001</v>
      </c>
      <c r="Z52" s="19">
        <v>0.94</v>
      </c>
      <c r="AA52" s="14"/>
      <c r="AB52" s="14"/>
    </row>
    <row r="53" spans="1:28" x14ac:dyDescent="0.25">
      <c r="A53" s="27">
        <v>2</v>
      </c>
      <c r="B53" s="27">
        <v>2010</v>
      </c>
      <c r="C53" s="14">
        <v>128.14449199101986</v>
      </c>
      <c r="D53" s="14">
        <f t="shared" si="1"/>
        <v>184.46444592475606</v>
      </c>
      <c r="E53" s="14">
        <v>30.688789323265802</v>
      </c>
      <c r="F53" s="20">
        <v>63.239322310130092</v>
      </c>
      <c r="G53" s="14">
        <f t="shared" si="7"/>
        <v>37.57279258323824</v>
      </c>
      <c r="H53" s="20">
        <v>12.263761582575931</v>
      </c>
      <c r="I53" s="15">
        <v>67.88</v>
      </c>
      <c r="J53" s="15">
        <f t="shared" si="2"/>
        <v>62.260000000000005</v>
      </c>
      <c r="K53" s="15">
        <v>12.9</v>
      </c>
      <c r="L53" s="15">
        <v>198.31</v>
      </c>
      <c r="M53" s="15">
        <f t="shared" si="3"/>
        <v>460.14</v>
      </c>
      <c r="N53" s="15">
        <v>49.4</v>
      </c>
      <c r="O53" s="14">
        <v>41.770833333333336</v>
      </c>
      <c r="P53" s="14">
        <f t="shared" si="0"/>
        <v>41.770833333333336</v>
      </c>
      <c r="Q53" s="8"/>
      <c r="R53" s="7">
        <f t="shared" si="4"/>
        <v>154.65</v>
      </c>
      <c r="S53" s="16">
        <v>14.8261</v>
      </c>
      <c r="T53" s="17">
        <f t="shared" si="5"/>
        <v>10.6632</v>
      </c>
      <c r="U53" s="21">
        <v>219.68</v>
      </c>
      <c r="V53" s="21">
        <f t="shared" si="8"/>
        <v>166.77</v>
      </c>
      <c r="W53" s="21">
        <v>5.2723200000000006</v>
      </c>
      <c r="X53" s="18">
        <v>5.18</v>
      </c>
      <c r="Y53" s="14">
        <f t="shared" si="6"/>
        <v>1.9750000000000001</v>
      </c>
      <c r="Z53" s="19">
        <v>1.18</v>
      </c>
      <c r="AA53" s="14"/>
      <c r="AB53" s="14"/>
    </row>
    <row r="54" spans="1:28" ht="15.75" thickBot="1" x14ac:dyDescent="0.3">
      <c r="A54" s="27">
        <v>1</v>
      </c>
      <c r="B54" s="27">
        <v>2011</v>
      </c>
      <c r="C54" s="14">
        <v>250.90504519186857</v>
      </c>
      <c r="D54" s="14">
        <f t="shared" si="1"/>
        <v>184.46444592475606</v>
      </c>
      <c r="E54" s="14">
        <v>70.960184509823307</v>
      </c>
      <c r="F54" s="20">
        <v>108.93649663813021</v>
      </c>
      <c r="G54" s="14">
        <f t="shared" si="7"/>
        <v>37.57279258323824</v>
      </c>
      <c r="H54" s="20">
        <v>27.858255230549855</v>
      </c>
      <c r="I54" s="15">
        <v>294.10000000000002</v>
      </c>
      <c r="J54" s="15">
        <f t="shared" si="2"/>
        <v>62.260000000000005</v>
      </c>
      <c r="K54" s="15">
        <v>138</v>
      </c>
      <c r="L54" s="15">
        <v>1374.19</v>
      </c>
      <c r="M54" s="15">
        <f t="shared" si="3"/>
        <v>460.14</v>
      </c>
      <c r="N54" s="15">
        <v>342</v>
      </c>
      <c r="O54" s="14">
        <v>54.451041666666669</v>
      </c>
      <c r="P54" s="14">
        <f t="shared" si="0"/>
        <v>41.770833333333336</v>
      </c>
      <c r="Q54" s="8">
        <v>39.619999999999997</v>
      </c>
      <c r="R54" s="7">
        <f t="shared" si="4"/>
        <v>154.65</v>
      </c>
      <c r="S54" s="22">
        <v>29.063600000000001</v>
      </c>
      <c r="T54" s="17">
        <f t="shared" si="5"/>
        <v>10.6632</v>
      </c>
      <c r="U54" s="21">
        <v>106.34</v>
      </c>
      <c r="V54" s="21">
        <f t="shared" si="8"/>
        <v>166.77</v>
      </c>
      <c r="W54" s="21">
        <v>3.7219000000000007</v>
      </c>
      <c r="X54" s="23">
        <v>5.95</v>
      </c>
      <c r="Y54" s="14">
        <f t="shared" si="6"/>
        <v>1.9750000000000001</v>
      </c>
      <c r="Z54" s="24">
        <v>1.08</v>
      </c>
      <c r="AA54" s="14"/>
      <c r="AB54" s="14"/>
    </row>
    <row r="55" spans="1:28" s="3" customFormat="1" x14ac:dyDescent="0.25">
      <c r="A55" s="28"/>
      <c r="B55" s="28" t="s">
        <v>8</v>
      </c>
      <c r="C55" s="25">
        <f>D54</f>
        <v>184.46444592475606</v>
      </c>
      <c r="D55" s="25"/>
      <c r="E55" s="25"/>
      <c r="F55" s="25">
        <f>MEDIAN(F43:F54)</f>
        <v>37.57279258323824</v>
      </c>
      <c r="G55" s="25"/>
      <c r="H55" s="25"/>
      <c r="I55" s="25">
        <f>MEDIAN(I21:I54)</f>
        <v>62.260000000000005</v>
      </c>
      <c r="J55" s="25"/>
      <c r="K55" s="25"/>
      <c r="L55" s="25">
        <f t="shared" ref="L55" si="9">MEDIAN(L21:L54)</f>
        <v>460.14</v>
      </c>
      <c r="M55" s="25"/>
      <c r="N55" s="25"/>
      <c r="O55" s="25">
        <f>MEDIAN(O2:O54)</f>
        <v>41.770833333333336</v>
      </c>
      <c r="P55" s="25"/>
      <c r="Q55" s="25">
        <f>MEDIAN(Q27:Q54)</f>
        <v>154.65</v>
      </c>
      <c r="R55" s="25"/>
      <c r="S55" s="25">
        <f>MEDIAN(S33:S54)</f>
        <v>10.6632</v>
      </c>
      <c r="T55" s="25"/>
      <c r="U55" s="25">
        <f>MEDIAN(U50:U54)</f>
        <v>166.77</v>
      </c>
      <c r="V55" s="25"/>
      <c r="W55" s="25"/>
      <c r="X55" s="25">
        <f>MEDIAN(X33:X54)</f>
        <v>1.9750000000000001</v>
      </c>
      <c r="Y55" s="25"/>
      <c r="Z55" s="25"/>
      <c r="AA55" s="25"/>
      <c r="AB55" s="25"/>
    </row>
    <row r="56" spans="1:28" s="31" customFormat="1" x14ac:dyDescent="0.25">
      <c r="A56" s="29"/>
      <c r="B56" s="29" t="s">
        <v>10</v>
      </c>
      <c r="C56" s="30">
        <f>C54/C55</f>
        <v>1.360181057840349</v>
      </c>
      <c r="D56" s="30"/>
      <c r="E56" s="30"/>
      <c r="F56" s="30">
        <f>F54/F55</f>
        <v>2.8993452215933595</v>
      </c>
      <c r="G56" s="30"/>
      <c r="H56" s="30"/>
      <c r="I56" s="30">
        <f>I54/I55</f>
        <v>4.7237391583681339</v>
      </c>
      <c r="J56" s="30"/>
      <c r="K56" s="30"/>
      <c r="L56" s="30">
        <f>L54/L55</f>
        <v>2.9864606424131788</v>
      </c>
      <c r="M56" s="30"/>
      <c r="N56" s="30"/>
      <c r="O56" s="30">
        <f>O54/O55</f>
        <v>1.3035660847880299</v>
      </c>
      <c r="P56" s="30"/>
      <c r="Q56" s="30">
        <f>Q54/Q55</f>
        <v>0.25619139993533785</v>
      </c>
      <c r="R56" s="30"/>
      <c r="S56" s="30">
        <f>S54/S55</f>
        <v>2.7255983194538227</v>
      </c>
      <c r="T56" s="30"/>
      <c r="U56" s="30">
        <f>U54/U55</f>
        <v>0.6376446603106074</v>
      </c>
      <c r="V56" s="30"/>
      <c r="W56" s="30"/>
      <c r="X56" s="30">
        <f>X54/X55</f>
        <v>3.0126582278481013</v>
      </c>
      <c r="Y56" s="30"/>
      <c r="Z56" s="30"/>
      <c r="AA56" s="30"/>
      <c r="AB56" s="30"/>
    </row>
    <row r="57" spans="1:28" s="1" customFormat="1" x14ac:dyDescent="0.25">
      <c r="A57" s="27"/>
      <c r="B57" s="27"/>
      <c r="C57" s="25" t="s">
        <v>13</v>
      </c>
      <c r="D57" s="14"/>
      <c r="E57" s="14"/>
      <c r="F57" s="25" t="s">
        <v>1</v>
      </c>
      <c r="G57" s="14" t="s">
        <v>8</v>
      </c>
      <c r="H57" s="14"/>
      <c r="I57" s="25" t="s">
        <v>5</v>
      </c>
      <c r="J57" s="14" t="s">
        <v>8</v>
      </c>
      <c r="K57" s="14"/>
      <c r="L57" s="25" t="s">
        <v>4</v>
      </c>
      <c r="M57" s="14" t="s">
        <v>8</v>
      </c>
      <c r="N57" s="14"/>
      <c r="O57" s="25" t="s">
        <v>0</v>
      </c>
      <c r="P57" s="14" t="s">
        <v>8</v>
      </c>
      <c r="Q57" s="25" t="s">
        <v>2</v>
      </c>
      <c r="R57" s="8" t="s">
        <v>8</v>
      </c>
      <c r="S57" s="25" t="s">
        <v>3</v>
      </c>
      <c r="T57" s="14" t="s">
        <v>8</v>
      </c>
      <c r="U57" s="25" t="s">
        <v>7</v>
      </c>
      <c r="V57" s="14" t="s">
        <v>8</v>
      </c>
      <c r="W57" s="14"/>
      <c r="X57" s="25" t="s">
        <v>6</v>
      </c>
      <c r="Y57" s="14" t="s">
        <v>8</v>
      </c>
      <c r="Z57" s="14"/>
      <c r="AA57" s="14" t="s">
        <v>9</v>
      </c>
      <c r="AB57" s="14" t="s">
        <v>8</v>
      </c>
    </row>
    <row r="59" spans="1:28" ht="34.5" customHeight="1" x14ac:dyDescent="0.25">
      <c r="O59" t="s">
        <v>12</v>
      </c>
      <c r="Q59" s="9" t="s">
        <v>11</v>
      </c>
      <c r="R59" s="9"/>
    </row>
    <row r="74" spans="7:20" x14ac:dyDescent="0.25">
      <c r="S74" s="4"/>
    </row>
    <row r="75" spans="7:20" x14ac:dyDescent="0.25">
      <c r="S75" s="1"/>
      <c r="T75" s="4"/>
    </row>
    <row r="76" spans="7:20" x14ac:dyDescent="0.25">
      <c r="T76" s="4"/>
    </row>
    <row r="77" spans="7:20" x14ac:dyDescent="0.25">
      <c r="S77" s="1"/>
      <c r="T77" s="4"/>
    </row>
    <row r="78" spans="7:20" x14ac:dyDescent="0.25">
      <c r="G78" s="2"/>
      <c r="J78" s="2"/>
      <c r="S78" s="4"/>
      <c r="T78" s="4"/>
    </row>
    <row r="79" spans="7:20" x14ac:dyDescent="0.25">
      <c r="G79" s="2"/>
      <c r="J79" s="2"/>
      <c r="T79" s="4"/>
    </row>
    <row r="80" spans="7:20" x14ac:dyDescent="0.25">
      <c r="G80" s="2"/>
      <c r="J80" s="2"/>
      <c r="S80" s="1"/>
      <c r="T80" s="4"/>
    </row>
    <row r="81" spans="7:20" x14ac:dyDescent="0.25">
      <c r="G81" s="2"/>
      <c r="J81" s="2"/>
      <c r="S81" s="4"/>
      <c r="T81" s="4"/>
    </row>
    <row r="82" spans="7:20" x14ac:dyDescent="0.25">
      <c r="G82" s="2"/>
      <c r="J82" s="2"/>
      <c r="T82" s="4"/>
    </row>
    <row r="83" spans="7:20" x14ac:dyDescent="0.25">
      <c r="G83" s="2"/>
      <c r="J83" s="2"/>
    </row>
    <row r="84" spans="7:20" x14ac:dyDescent="0.25">
      <c r="G84" s="2"/>
      <c r="J84" s="2"/>
    </row>
    <row r="85" spans="7:20" x14ac:dyDescent="0.25">
      <c r="G85" s="2"/>
      <c r="J85" s="2"/>
    </row>
    <row r="86" spans="7:20" x14ac:dyDescent="0.25">
      <c r="G86" s="2"/>
      <c r="J86" s="2"/>
    </row>
    <row r="87" spans="7:20" x14ac:dyDescent="0.25">
      <c r="G87" s="2"/>
      <c r="J87" s="2"/>
    </row>
    <row r="88" spans="7:20" x14ac:dyDescent="0.25">
      <c r="G88" s="2"/>
      <c r="J88" s="2"/>
    </row>
    <row r="89" spans="7:20" x14ac:dyDescent="0.25">
      <c r="G89" s="2"/>
      <c r="J89" s="2"/>
    </row>
    <row r="90" spans="7:20" x14ac:dyDescent="0.25">
      <c r="G90" s="2"/>
      <c r="J90" s="2"/>
    </row>
    <row r="91" spans="7:20" x14ac:dyDescent="0.25">
      <c r="G91" s="2"/>
      <c r="J91" s="2"/>
    </row>
    <row r="92" spans="7:20" x14ac:dyDescent="0.25">
      <c r="G92" s="2"/>
      <c r="J92" s="2"/>
    </row>
    <row r="93" spans="7:20" x14ac:dyDescent="0.25">
      <c r="G93" s="2"/>
      <c r="J93" s="2"/>
    </row>
    <row r="94" spans="7:20" x14ac:dyDescent="0.25">
      <c r="G94" s="2"/>
      <c r="J94" s="2"/>
    </row>
    <row r="95" spans="7:20" x14ac:dyDescent="0.25">
      <c r="G95" s="2"/>
      <c r="J95" s="2"/>
    </row>
    <row r="96" spans="7:20" x14ac:dyDescent="0.25">
      <c r="G96" s="2"/>
      <c r="J96" s="2"/>
    </row>
    <row r="97" spans="7:10" x14ac:dyDescent="0.25">
      <c r="G97" s="2"/>
      <c r="J97" s="2"/>
    </row>
    <row r="98" spans="7:10" x14ac:dyDescent="0.25">
      <c r="G98" s="2"/>
      <c r="J98" s="2"/>
    </row>
    <row r="99" spans="7:10" x14ac:dyDescent="0.25">
      <c r="G99" s="2"/>
      <c r="J99" s="2"/>
    </row>
    <row r="100" spans="7:10" x14ac:dyDescent="0.25">
      <c r="G100" s="2"/>
      <c r="J100" s="2"/>
    </row>
    <row r="101" spans="7:10" x14ac:dyDescent="0.25">
      <c r="G101" s="2"/>
      <c r="J101" s="2"/>
    </row>
    <row r="102" spans="7:10" x14ac:dyDescent="0.25">
      <c r="G102" s="2"/>
      <c r="J102" s="2"/>
    </row>
    <row r="103" spans="7:10" x14ac:dyDescent="0.25">
      <c r="G103" s="2"/>
      <c r="J103" s="2"/>
    </row>
    <row r="104" spans="7:10" x14ac:dyDescent="0.25">
      <c r="G104" s="2"/>
      <c r="J104" s="2"/>
    </row>
    <row r="105" spans="7:10" x14ac:dyDescent="0.25">
      <c r="G105" s="2"/>
      <c r="J105" s="2"/>
    </row>
    <row r="106" spans="7:10" x14ac:dyDescent="0.25">
      <c r="G106" s="2"/>
      <c r="J106" s="2"/>
    </row>
    <row r="107" spans="7:10" x14ac:dyDescent="0.25">
      <c r="G107" s="2"/>
      <c r="J107" s="2"/>
    </row>
    <row r="108" spans="7:10" x14ac:dyDescent="0.25">
      <c r="G108" s="2"/>
      <c r="J108" s="2"/>
    </row>
    <row r="109" spans="7:10" x14ac:dyDescent="0.25">
      <c r="G109" s="2"/>
      <c r="J109" s="2"/>
    </row>
    <row r="110" spans="7:10" x14ac:dyDescent="0.25">
      <c r="G110" s="2"/>
      <c r="J110" s="2"/>
    </row>
    <row r="111" spans="7:10" x14ac:dyDescent="0.25">
      <c r="G111" s="2"/>
      <c r="J111" s="2"/>
    </row>
    <row r="112" spans="7:10" x14ac:dyDescent="0.25">
      <c r="G112" s="2"/>
      <c r="J112" s="2"/>
    </row>
  </sheetData>
  <mergeCells count="1">
    <mergeCell ref="Q59:R5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Didden, Jason T.</dc:creator>
  <cp:lastModifiedBy>Didden, Jason T.</cp:lastModifiedBy>
  <dcterms:created xsi:type="dcterms:W3CDTF">2012-03-19T13:48:40Z</dcterms:created>
  <dcterms:modified xsi:type="dcterms:W3CDTF">2012-05-10T01:19:14Z</dcterms:modified>
</cp:coreProperties>
</file>